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Publico\CRCC\"/>
    </mc:Choice>
  </mc:AlternateContent>
  <xr:revisionPtr revIDLastSave="0" documentId="13_ncr:1_{CA38D519-C0DD-4F97-AA10-E2F0359E2217}" xr6:coauthVersionLast="47" xr6:coauthVersionMax="47" xr10:uidLastSave="{00000000-0000-0000-0000-000000000000}"/>
  <bookViews>
    <workbookView xWindow="28680" yWindow="-120" windowWidth="19440" windowHeight="11520" tabRatio="545" xr2:uid="{00000000-000D-0000-FFFF-FFFF00000000}"/>
  </bookViews>
  <sheets>
    <sheet name="MATRIZ RCC_1er Trim.26" sheetId="1" r:id="rId1"/>
    <sheet name="Auxiliar" sheetId="2" state="hidden" r:id="rId2"/>
    <sheet name="UOC" sheetId="5" state="hidden" r:id="rId3"/>
    <sheet name="DFIN" sheetId="6" state="hidden" r:id="rId4"/>
  </sheets>
  <externalReferences>
    <externalReference r:id="rId5"/>
    <externalReference r:id="rId6"/>
  </externalReferences>
  <definedNames>
    <definedName name="_xlnm.Print_Area" localSheetId="0">'MATRIZ RCC_1er Trim.26'!$A$1:$H$228</definedName>
    <definedName name="_xlnm.Print_Titles" localSheetId="0">'MATRIZ RCC_1er Trim.26'!$1:$3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5" i="1" l="1"/>
  <c r="E83" i="1"/>
  <c r="F83" i="1" s="1"/>
  <c r="D83" i="1"/>
  <c r="I191" i="1"/>
  <c r="J191" i="1"/>
  <c r="D107" i="1"/>
  <c r="F84" i="1"/>
  <c r="F82" i="1"/>
  <c r="F81" i="1"/>
  <c r="F80" i="1"/>
  <c r="F79" i="1"/>
  <c r="F78" i="1"/>
  <c r="E66" i="1"/>
  <c r="J79" i="1"/>
  <c r="F71" i="1"/>
  <c r="J64" i="1" l="1"/>
  <c r="I64" i="1"/>
  <c r="B32" i="2"/>
  <c r="B33" i="2"/>
  <c r="B34" i="2"/>
  <c r="B35" i="2"/>
  <c r="B36" i="2"/>
  <c r="B37" i="2"/>
  <c r="B31" i="2"/>
  <c r="B30" i="2"/>
  <c r="B29" i="2"/>
  <c r="J65" i="1"/>
  <c r="J66" i="1"/>
  <c r="J63" i="1"/>
  <c r="I65" i="1"/>
  <c r="I66" i="1"/>
  <c r="I63" i="1"/>
  <c r="J187" i="1" l="1"/>
  <c r="J188" i="1"/>
  <c r="J189" i="1"/>
  <c r="J190" i="1"/>
  <c r="J186" i="1"/>
  <c r="I187" i="1"/>
  <c r="I188" i="1"/>
  <c r="I189" i="1"/>
  <c r="I190" i="1"/>
  <c r="I186" i="1"/>
  <c r="I185" i="1"/>
  <c r="J80" i="1"/>
  <c r="J81" i="1"/>
  <c r="J82" i="1"/>
  <c r="J83" i="1"/>
  <c r="J84" i="1"/>
  <c r="J77" i="1"/>
  <c r="I77" i="1"/>
  <c r="F25" i="1"/>
  <c r="F24" i="1"/>
  <c r="D29" i="2" l="1"/>
  <c r="E29" i="2"/>
  <c r="F29" i="2"/>
  <c r="D30" i="2"/>
  <c r="E30" i="2"/>
  <c r="F30" i="2"/>
  <c r="D31" i="2"/>
  <c r="E31" i="2"/>
  <c r="F31" i="2"/>
  <c r="C29" i="2"/>
  <c r="C30" i="2"/>
  <c r="C31" i="2"/>
  <c r="B27" i="2"/>
  <c r="B28" i="2"/>
  <c r="J62" i="2" l="1"/>
  <c r="J63" i="2"/>
  <c r="J64" i="2"/>
  <c r="J65" i="2"/>
  <c r="J66" i="2"/>
  <c r="J67" i="2"/>
  <c r="J68" i="2"/>
  <c r="L68" i="2" s="1"/>
  <c r="I63" i="2"/>
  <c r="I64" i="2"/>
  <c r="I65" i="2"/>
  <c r="I66" i="2"/>
  <c r="I67" i="2"/>
  <c r="I68" i="2"/>
  <c r="I62" i="2"/>
  <c r="H63" i="2"/>
  <c r="K63" i="2" s="1"/>
  <c r="H64" i="2"/>
  <c r="K64" i="2" s="1"/>
  <c r="H65" i="2"/>
  <c r="K65" i="2" s="1"/>
  <c r="H66" i="2"/>
  <c r="K66" i="2" s="1"/>
  <c r="H67" i="2"/>
  <c r="K67" i="2" s="1"/>
  <c r="H68" i="2"/>
  <c r="K68" i="2" s="1"/>
  <c r="H62" i="2"/>
  <c r="K62" i="2" s="1"/>
  <c r="B84" i="1"/>
  <c r="A84" i="1"/>
  <c r="B83" i="1"/>
  <c r="A83" i="1"/>
  <c r="B79" i="1"/>
  <c r="B80" i="1"/>
  <c r="B81" i="1"/>
  <c r="B82" i="1"/>
  <c r="B78" i="1"/>
  <c r="A82" i="1"/>
  <c r="A81" i="1"/>
  <c r="A80" i="1"/>
  <c r="F68" i="2"/>
  <c r="J70" i="2" s="1"/>
  <c r="E68" i="2"/>
  <c r="I70" i="2" s="1"/>
  <c r="G63" i="2"/>
  <c r="G64" i="2"/>
  <c r="G65" i="2"/>
  <c r="G66" i="2"/>
  <c r="G67" i="2"/>
  <c r="H42" i="2"/>
  <c r="H43" i="2"/>
  <c r="H41" i="2"/>
  <c r="A79" i="1"/>
  <c r="X41" i="2"/>
  <c r="X42" i="2"/>
  <c r="X40" i="2"/>
  <c r="W41" i="2"/>
  <c r="W42" i="2"/>
  <c r="W40" i="2"/>
  <c r="L41" i="2"/>
  <c r="L65" i="2" l="1"/>
  <c r="L64" i="2"/>
  <c r="L67" i="2"/>
  <c r="L63" i="2"/>
  <c r="L66" i="2"/>
  <c r="L62" i="2"/>
  <c r="G68" i="2"/>
  <c r="M41" i="2"/>
  <c r="D87" i="2"/>
  <c r="E27" i="2" l="1"/>
  <c r="F27" i="2"/>
  <c r="E28" i="2"/>
  <c r="F28" i="2"/>
  <c r="F26" i="2"/>
  <c r="E26" i="2"/>
  <c r="D27" i="2"/>
  <c r="D28" i="2"/>
  <c r="D26" i="2"/>
  <c r="B26" i="2"/>
  <c r="D36" i="1"/>
  <c r="C57" i="2" l="1"/>
  <c r="D137" i="2" l="1"/>
  <c r="D138" i="2"/>
  <c r="J35" i="2"/>
  <c r="J36" i="2"/>
  <c r="O42" i="2" l="1"/>
  <c r="N42" i="2"/>
  <c r="H49" i="2" l="1"/>
  <c r="M43" i="2"/>
  <c r="M42" i="2"/>
  <c r="J32" i="2" l="1"/>
  <c r="J33" i="2"/>
  <c r="J34" i="2"/>
  <c r="G46" i="2"/>
  <c r="A16" i="1" l="1"/>
  <c r="A195" i="1"/>
  <c r="I60" i="2"/>
  <c r="I59" i="2"/>
  <c r="J59" i="2"/>
  <c r="H59" i="2"/>
  <c r="H60" i="2"/>
  <c r="G62" i="2"/>
  <c r="G61" i="2"/>
  <c r="A78" i="1"/>
  <c r="E37" i="1"/>
  <c r="C36" i="1"/>
  <c r="B36" i="1"/>
  <c r="D35" i="1"/>
  <c r="A17" i="1" l="1"/>
  <c r="A18" i="1" s="1"/>
  <c r="A19" i="1" s="1"/>
  <c r="A20" i="1" s="1"/>
  <c r="A21" i="1" s="1"/>
  <c r="A22" i="1" s="1"/>
  <c r="C23" i="1" s="1"/>
  <c r="C26" i="1" s="1"/>
  <c r="J60" i="2"/>
  <c r="E101" i="1"/>
  <c r="A180" i="1" l="1"/>
  <c r="I27" i="2"/>
  <c r="I28" i="2"/>
  <c r="I29" i="2"/>
  <c r="I30" i="2"/>
  <c r="I31" i="2"/>
  <c r="I32" i="2"/>
  <c r="I33" i="2"/>
  <c r="I34" i="2"/>
  <c r="I35" i="2"/>
  <c r="I36" i="2"/>
  <c r="I37" i="2"/>
  <c r="I26" i="2"/>
  <c r="H25" i="2"/>
  <c r="G27" i="2"/>
  <c r="G28" i="2"/>
  <c r="G29" i="2"/>
  <c r="G30" i="2"/>
  <c r="G31" i="2"/>
  <c r="G32" i="2"/>
  <c r="G33" i="2"/>
  <c r="G34" i="2"/>
  <c r="G35" i="2"/>
  <c r="G36" i="2"/>
  <c r="G37" i="2"/>
  <c r="G26" i="2"/>
  <c r="K29" i="2"/>
  <c r="K30" i="2"/>
  <c r="K31" i="2"/>
  <c r="K32" i="2"/>
  <c r="K33" i="2"/>
  <c r="K34" i="2"/>
  <c r="K35" i="2"/>
  <c r="K36" i="2"/>
  <c r="K37" i="2"/>
  <c r="K27" i="2"/>
  <c r="K28" i="2"/>
  <c r="K26" i="2"/>
  <c r="M25" i="2"/>
  <c r="N25" i="2"/>
  <c r="L25" i="2"/>
  <c r="G91" i="1" l="1"/>
  <c r="G92" i="1"/>
  <c r="G93" i="1"/>
  <c r="G94" i="1"/>
  <c r="G95" i="1"/>
  <c r="E91" i="1"/>
  <c r="E92" i="1"/>
  <c r="E93" i="1"/>
  <c r="E94" i="1"/>
  <c r="E95" i="1"/>
  <c r="C91" i="1"/>
  <c r="C92" i="1"/>
  <c r="C93" i="1"/>
  <c r="C94" i="1"/>
  <c r="C95" i="1"/>
  <c r="B91" i="1"/>
  <c r="B92" i="1"/>
  <c r="B93" i="1"/>
  <c r="B94" i="1"/>
  <c r="B95" i="1"/>
  <c r="G90" i="1"/>
  <c r="E90" i="1"/>
  <c r="C90" i="1"/>
  <c r="B90" i="1"/>
  <c r="A91" i="1"/>
  <c r="A92" i="1" s="1"/>
  <c r="A93" i="1" s="1"/>
  <c r="A94" i="1" s="1"/>
  <c r="A95" i="1" s="1"/>
  <c r="B10" i="1" l="1"/>
  <c r="A10" i="1"/>
  <c r="A9" i="1"/>
  <c r="D136" i="2"/>
  <c r="D135" i="2"/>
  <c r="D134" i="2"/>
  <c r="A143" i="2" l="1"/>
  <c r="A144" i="2" s="1"/>
  <c r="A145" i="2" s="1"/>
  <c r="C181" i="1"/>
  <c r="C180" i="1"/>
  <c r="B181" i="1"/>
  <c r="E136" i="1"/>
  <c r="C136" i="1"/>
  <c r="B136" i="1"/>
  <c r="A136" i="1"/>
  <c r="E126" i="1"/>
  <c r="E127" i="1"/>
  <c r="E125" i="1"/>
  <c r="C126" i="1"/>
  <c r="C127" i="1"/>
  <c r="C125" i="1"/>
  <c r="B125" i="1"/>
  <c r="B126" i="1"/>
  <c r="B127" i="1"/>
  <c r="A126" i="1"/>
  <c r="A127" i="1"/>
  <c r="A125" i="1"/>
  <c r="C115" i="1"/>
  <c r="C116" i="1"/>
  <c r="A115" i="1"/>
  <c r="A116" i="1"/>
  <c r="A114" i="1"/>
  <c r="E102" i="1"/>
  <c r="E100" i="1"/>
  <c r="C101" i="1"/>
  <c r="C102" i="1"/>
  <c r="C100" i="1"/>
  <c r="A101" i="1"/>
  <c r="A102" i="1"/>
  <c r="A100" i="1"/>
  <c r="A82" i="2" l="1"/>
  <c r="A83" i="2" s="1"/>
  <c r="A136" i="2"/>
  <c r="A137" i="2" s="1"/>
  <c r="A138" i="2" s="1"/>
  <c r="A113" i="2"/>
  <c r="A114" i="2" s="1"/>
  <c r="A130" i="2"/>
  <c r="A125" i="2"/>
  <c r="A126" i="2" s="1"/>
  <c r="A121" i="2"/>
  <c r="A122" i="2" s="1"/>
  <c r="A117" i="2"/>
  <c r="A118" i="2" s="1"/>
  <c r="A106" i="2"/>
  <c r="A107" i="2" s="1"/>
  <c r="A100" i="2"/>
  <c r="A101" i="2" s="1"/>
  <c r="A94" i="2"/>
  <c r="A95" i="2" s="1"/>
  <c r="A88" i="2"/>
  <c r="A89" i="2" s="1"/>
  <c r="C35" i="1"/>
  <c r="B35" i="1"/>
  <c r="A10" i="2"/>
  <c r="A11" i="2" l="1"/>
  <c r="A12" i="2" s="1"/>
  <c r="A13" i="2" s="1"/>
  <c r="A14" i="2" s="1"/>
  <c r="A15" i="2" s="1"/>
  <c r="A16" i="2" s="1"/>
  <c r="A73" i="2"/>
  <c r="A74" i="2" s="1"/>
  <c r="A75" i="2" s="1"/>
  <c r="A76" i="2" s="1"/>
  <c r="A131" i="2"/>
  <c r="A181" i="1" s="1"/>
  <c r="A77" i="2" l="1"/>
  <c r="C26" i="2"/>
  <c r="C28" i="2"/>
  <c r="C27" i="2"/>
</calcChain>
</file>

<file path=xl/sharedStrings.xml><?xml version="1.0" encoding="utf-8"?>
<sst xmlns="http://schemas.openxmlformats.org/spreadsheetml/2006/main" count="707" uniqueCount="323">
  <si>
    <t>1- PRESENTACIÓN</t>
  </si>
  <si>
    <t>Institución:</t>
  </si>
  <si>
    <t>Misión institucional</t>
  </si>
  <si>
    <t>Nro.</t>
  </si>
  <si>
    <t>Dependencia</t>
  </si>
  <si>
    <t>Responsable</t>
  </si>
  <si>
    <t>Cargo que Ocupa</t>
  </si>
  <si>
    <t>Priorización</t>
  </si>
  <si>
    <t>Vinculación POI, PEI, PND, ODS.</t>
  </si>
  <si>
    <t>Justificaciones</t>
  </si>
  <si>
    <t xml:space="preserve">Evidencia </t>
  </si>
  <si>
    <t>1°</t>
  </si>
  <si>
    <t>2°</t>
  </si>
  <si>
    <t>3°</t>
  </si>
  <si>
    <t>Mes</t>
  </si>
  <si>
    <t>Nivel de Cumplimiento (%)</t>
  </si>
  <si>
    <t>Enero</t>
  </si>
  <si>
    <t>Febrero</t>
  </si>
  <si>
    <t>Marzo</t>
  </si>
  <si>
    <t>Cantidad de Consultas</t>
  </si>
  <si>
    <t>Respondidos</t>
  </si>
  <si>
    <t>N°</t>
  </si>
  <si>
    <t>Descripción</t>
  </si>
  <si>
    <t>Objetivo</t>
  </si>
  <si>
    <t>Metas</t>
  </si>
  <si>
    <t>Población Beneficiaria</t>
  </si>
  <si>
    <t>Porcentaje de Ejecución</t>
  </si>
  <si>
    <t>Resultados Logrados</t>
  </si>
  <si>
    <t>Evidencia (Informe de Avance de Metas - SPR)</t>
  </si>
  <si>
    <t>ID</t>
  </si>
  <si>
    <t>Objeto</t>
  </si>
  <si>
    <t>Valor del Contrato</t>
  </si>
  <si>
    <t>Proveedor Adjudicado</t>
  </si>
  <si>
    <t>Estado (Ejecución - Finiquitado)</t>
  </si>
  <si>
    <t>Enlace DNCP</t>
  </si>
  <si>
    <t>Presupuestado</t>
  </si>
  <si>
    <t>Ejecutado</t>
  </si>
  <si>
    <t>Saldos</t>
  </si>
  <si>
    <t>Evidencia</t>
  </si>
  <si>
    <t>Denominación</t>
  </si>
  <si>
    <t>Dependencia Responsable del Canal de Participación</t>
  </si>
  <si>
    <t>Evidencia (Página Web, Buzón de SQR, Etc.)</t>
  </si>
  <si>
    <t>Ticket Numero</t>
  </si>
  <si>
    <t>Fecha Ingreso</t>
  </si>
  <si>
    <t>Estado</t>
  </si>
  <si>
    <t xml:space="preserve"> </t>
  </si>
  <si>
    <t>Auditorias Financieras</t>
  </si>
  <si>
    <t>Evidencia (Enlace Ley 5282/14)</t>
  </si>
  <si>
    <t>Auditorias de Gestión</t>
  </si>
  <si>
    <t>Auditorías Externas</t>
  </si>
  <si>
    <t>Otros tipos de Auditoria</t>
  </si>
  <si>
    <t>Planes de Mejoramiento elaborados en el Trimestre</t>
  </si>
  <si>
    <t>Informe de referencia</t>
  </si>
  <si>
    <t>Evidencia (Adjuntar Documento)</t>
  </si>
  <si>
    <t>Periodo</t>
  </si>
  <si>
    <t>Cantidad de Miembros del CRCC:</t>
  </si>
  <si>
    <t>Total Mujeres:</t>
  </si>
  <si>
    <t>Nivel de Cumplimiento</t>
  </si>
  <si>
    <t>Total nivel directivo o rango superior:</t>
  </si>
  <si>
    <t>Calificación MECIP de la Contraloría General de la República (CGR)</t>
  </si>
  <si>
    <t xml:space="preserve">Tema </t>
  </si>
  <si>
    <t>Enlace Portal de Transparencia de la SENAC</t>
  </si>
  <si>
    <t>Enlace publicación de SFP</t>
  </si>
  <si>
    <t>Enlace Portal AIP</t>
  </si>
  <si>
    <t>Fecha</t>
  </si>
  <si>
    <t>Fecha de Contrato</t>
  </si>
  <si>
    <t>Enlace Portal de Denuncias de la SENAC</t>
  </si>
  <si>
    <t>Nro. Informe</t>
  </si>
  <si>
    <t>(Se incluyen los logros alcanzados por la institución durante el periodo, debiendo actualizar la información con cada informe trimestral. Puede apoyarse con gráficos, cuadros dinámicos que describan los logros)</t>
  </si>
  <si>
    <t>Producto (actividades, materiales, insumos, etc)</t>
  </si>
  <si>
    <t>Enlace</t>
  </si>
  <si>
    <t>Ambito de Aplicación</t>
  </si>
  <si>
    <t>Cantidad de Riesgos detectados</t>
  </si>
  <si>
    <t>Medidas de mitigación</t>
  </si>
  <si>
    <t>Enlace Evidencias</t>
  </si>
  <si>
    <t>Descripción del Riesgo de corrupción</t>
  </si>
  <si>
    <t>Descripción de las actividades realizadas en base a los resultados</t>
  </si>
  <si>
    <t>Cantidad de funcionarios que completaron el diagnostico</t>
  </si>
  <si>
    <t>Cantidad de indicadores</t>
  </si>
  <si>
    <t>Descripción del Indicador misional</t>
  </si>
  <si>
    <t>2- PLAN DE RENDICIÓN DE CUENTAS AL CIUDADANO</t>
  </si>
  <si>
    <t>3- GESTIÓN INSTITUCIONAL</t>
  </si>
  <si>
    <t>3.3 Nivel de Cumplimiento de Respuestas a Consultas Ciudadanas - Transparencia Pasiva Ley N° 5282/14</t>
  </si>
  <si>
    <t xml:space="preserve">Objeto de Gasto </t>
  </si>
  <si>
    <t>5.2. Participación y difusión en idioma Guaraní</t>
  </si>
  <si>
    <t>8- CONTROL INTERNO Y EXTERNO</t>
  </si>
  <si>
    <t>8.1 Informes de Auditorias Internas y Auditorías Externas en el Trimestre</t>
  </si>
  <si>
    <t>8.2 Modelo Estándar de Control Interno para las Instituciones Públicas del Paraguay</t>
  </si>
  <si>
    <t xml:space="preserve">9- DESCRIPCIÓN CUALITATIVA DE LOGROS ALCANZADOS </t>
  </si>
  <si>
    <t>3.5 Contrataciones realizadas</t>
  </si>
  <si>
    <t>3.6 Ejecución Financiera</t>
  </si>
  <si>
    <t>5- PARTICIPACIÓN CIUDADANA</t>
  </si>
  <si>
    <t>2.1. Resolución de Aprobación y Anexo de Plan de Rendición de Cuentas</t>
  </si>
  <si>
    <t>6- INDICADORES MISIONALES DE RENDICIÓN DE CUENTAS AL CIUDADANO</t>
  </si>
  <si>
    <t>6.1- Indicadores Misionales Identificados</t>
  </si>
  <si>
    <t>7- GESTIÓN DE DENUNCIAS</t>
  </si>
  <si>
    <t xml:space="preserve">Cantidad de hombres </t>
  </si>
  <si>
    <t>Cantidad de mujeres</t>
  </si>
  <si>
    <t>No Respondidos o Reconsideradas</t>
  </si>
  <si>
    <t>CAJA DE JUBILACIONES Y PENSIONES DEL PERSONAL DE LA ADMINISTRACION NACIONAL DE ELECTRICIDAD (CJPPA)</t>
  </si>
  <si>
    <t>Presidencia</t>
  </si>
  <si>
    <t>Gerencia General</t>
  </si>
  <si>
    <t>Asesoría Jurídica</t>
  </si>
  <si>
    <t>Unidad de Transparencia y Anticorrupción (Coordinador)</t>
  </si>
  <si>
    <t>Departamento Tecnológico de Información y Comunicación</t>
  </si>
  <si>
    <t>Ing. Carlos Miguel Decoud Fernández</t>
  </si>
  <si>
    <t>Gerente General</t>
  </si>
  <si>
    <t>Asesor Legal</t>
  </si>
  <si>
    <t>Secretaría General (Oficina de Comunicación)</t>
  </si>
  <si>
    <t>Ing. Hugo Blas Mendieta Gaona</t>
  </si>
  <si>
    <t>Abg Jorge Antonio Díaz Rojas</t>
  </si>
  <si>
    <t>Lic. José Alfredo Martínez Barrios</t>
  </si>
  <si>
    <t>Lic. Luis Enrique Amarilla Cañete</t>
  </si>
  <si>
    <t>2.2 Plan de Rendición de Cuentas</t>
  </si>
  <si>
    <t>1.2.  PRESENTACIÓN DE LOS MIEMBROS DEL COMITÉ DE RENDICIÓN DE CUENTAS AL CIUDADANO (CRCC)</t>
  </si>
  <si>
    <t>----------------</t>
  </si>
  <si>
    <t>Universalizar la cobertura de seguridad social</t>
  </si>
  <si>
    <t>5.1. Canales de Participación Ciudadana existentes a la fecha</t>
  </si>
  <si>
    <t>App Web</t>
  </si>
  <si>
    <t>Secretaría General (Comunicaciones Institucionales)</t>
  </si>
  <si>
    <t>Presidente</t>
  </si>
  <si>
    <t>PEI 2023 - 2027</t>
  </si>
  <si>
    <t>Evidencia (Enlace Ley N° 5189/14)</t>
  </si>
  <si>
    <t>Español</t>
  </si>
  <si>
    <t>Guaraní</t>
  </si>
  <si>
    <t>Comité de Rendición de Cuentas</t>
  </si>
  <si>
    <t>Detalle</t>
  </si>
  <si>
    <t>Plan de Rendición de Cuentas</t>
  </si>
  <si>
    <t>Prioridad</t>
  </si>
  <si>
    <t>Transparencia Activa Ley N° 5189/14</t>
  </si>
  <si>
    <t>Transparencia Activa Ley N° 5282/14</t>
  </si>
  <si>
    <t>Respuestas a Consultas Ciudadanas</t>
  </si>
  <si>
    <t>Servicios o Productos Misionales</t>
  </si>
  <si>
    <t>Contrataciones realizadas</t>
  </si>
  <si>
    <t>Ejecución Financiera</t>
  </si>
  <si>
    <t>Canales de Participación Ciudadana existentes a la fecha</t>
  </si>
  <si>
    <t>Diagnostico "The Integrity app"</t>
  </si>
  <si>
    <t>Indicadores Misionales de RCC</t>
  </si>
  <si>
    <t>6.2 Gestión de Riesgos de Corrupción</t>
  </si>
  <si>
    <t>Gestión de Riesgos de Corrupción</t>
  </si>
  <si>
    <t>7.1.Gestión de Denuncias de Corrupción</t>
  </si>
  <si>
    <t>Gestión de Denuncias de Corrupción</t>
  </si>
  <si>
    <t>Informes de Auditorias Internas y Auditorías Externas en el Trimestre</t>
  </si>
  <si>
    <t>Auditorias Externas</t>
  </si>
  <si>
    <t>MECIP</t>
  </si>
  <si>
    <t xml:space="preserve">DESCRIPCIÓN CUALITATIVA DE LOGROS ALCANZADOS </t>
  </si>
  <si>
    <t>Misión Institucional</t>
  </si>
  <si>
    <t>Correos electrónicos Institucionales</t>
  </si>
  <si>
    <t>Web Institucional</t>
  </si>
  <si>
    <t>Facebook</t>
  </si>
  <si>
    <t>Página Web</t>
  </si>
  <si>
    <t>Redes Sociales</t>
  </si>
  <si>
    <t>Buzón de SQR</t>
  </si>
  <si>
    <t>ENE</t>
  </si>
  <si>
    <t>FEB.</t>
  </si>
  <si>
    <t>MAR.</t>
  </si>
  <si>
    <t>ABR.</t>
  </si>
  <si>
    <t>MAY.</t>
  </si>
  <si>
    <t>JUN.</t>
  </si>
  <si>
    <t>JUL.</t>
  </si>
  <si>
    <t>AGO.</t>
  </si>
  <si>
    <t>SEP.</t>
  </si>
  <si>
    <t>OCT.</t>
  </si>
  <si>
    <t>NOV.</t>
  </si>
  <si>
    <t>DIC.</t>
  </si>
  <si>
    <t>Participación y difusión en idioma Guaraní</t>
  </si>
  <si>
    <t>No se realizaron consultas</t>
  </si>
  <si>
    <t>App móvil</t>
  </si>
  <si>
    <t>You Tube</t>
  </si>
  <si>
    <t>Herramienta de comunicación e intercambio de información oficial para fines institucionales</t>
  </si>
  <si>
    <t>3.4- Servicios o Productos Misionales (Depende de la Naturaleza de la Misión Institucional, puede abarcar un Programa o Proyecto)</t>
  </si>
  <si>
    <t>Componente</t>
  </si>
  <si>
    <t>Ambiente de Control</t>
  </si>
  <si>
    <t>Control de la Planificación</t>
  </si>
  <si>
    <t>Control de la Implementación</t>
  </si>
  <si>
    <t>Control de  Evaluación</t>
  </si>
  <si>
    <t>Control para la Mejora</t>
  </si>
  <si>
    <t>Sitio web oficial para brindar información general sobre las actividades institucionales, ventos, noticias, normativas, oportunidades laborales y datos de contacto.</t>
  </si>
  <si>
    <t>Red Social utilizada para informaciones de carácter general y comunicación de eventos institucionales específicos.</t>
  </si>
  <si>
    <t>Aplicativo informático de acceso exclusivo de Afiliados para consultar y/o descargar documentos o realizar gestiones.</t>
  </si>
  <si>
    <t>Aplicativo telefónico de acceso exclusivo de Afiliados.</t>
  </si>
  <si>
    <t>Canal You Tube</t>
  </si>
  <si>
    <t>Plataforma para transmitir exposiciones y/o presentaciones del Presidente</t>
  </si>
  <si>
    <t>5.3 Diagnóstico "The Integrity App"</t>
  </si>
  <si>
    <t>Valor de la inversión</t>
  </si>
  <si>
    <t>% Ejecución</t>
  </si>
  <si>
    <t xml:space="preserve">Programa Central - Pago de Haberes Jubilatorios </t>
  </si>
  <si>
    <t>Misión y Visión Institucionales</t>
  </si>
  <si>
    <t>Redacción bilingüe en Página Web</t>
  </si>
  <si>
    <t>Manual de Rendición de Cuentas Bilingüe</t>
  </si>
  <si>
    <t>Difusión por Página Web y por correo institucional</t>
  </si>
  <si>
    <t>4.4 Proyectos y Programas Ejecutados a la fecha del Informe (listado referencial, apoyarse en gráficos ilustrativos)</t>
  </si>
  <si>
    <t>Valor de Inversión</t>
  </si>
  <si>
    <t>Evidencias</t>
  </si>
  <si>
    <t xml:space="preserve">Programa Central - Gestión Administrativa </t>
  </si>
  <si>
    <t>Asegurar la Trasparencia del Gasto Publico en los tres niveles de Gobiernos y en los 3 poderes del Estado</t>
  </si>
  <si>
    <t>http://www.cajaande.gov.py/institucion/ley-518914/</t>
  </si>
  <si>
    <t xml:space="preserve">Programa Central - Otorgamiento de Prestamos  </t>
  </si>
  <si>
    <t xml:space="preserve">Todo los Programas y Proyectos están en Ejecución </t>
  </si>
  <si>
    <t>4.6 Servicios o Productos Misionales (Depende de la Naturaleza de la Misión Institucional, puede abarcar un Programa o Proyecto)</t>
  </si>
  <si>
    <t xml:space="preserve">Otorgamiento de los Beneficios establecidos en la Carta orgánica Institucional </t>
  </si>
  <si>
    <t>https://www.facebook.com/CajaAnde?_rdc=1&amp;_rdr</t>
  </si>
  <si>
    <t>5189/14</t>
  </si>
  <si>
    <t>Nivel de Cumplimiento Ley N° 5282/14</t>
  </si>
  <si>
    <t>Buzón de Sugerencias, Quejas o Reclamos</t>
  </si>
  <si>
    <t xml:space="preserve">En proceso </t>
  </si>
  <si>
    <t>En proceso</t>
  </si>
  <si>
    <t>-----------</t>
  </si>
  <si>
    <t>Mejorar los sistemas de comunicación</t>
  </si>
  <si>
    <t>Subrubro</t>
  </si>
  <si>
    <t>La Administración de la Caja ha dado especial importancia a sus Canales de Comunicación, avanzado con la comunicación digital y facilitando aplicativos a sus Afiliados.</t>
  </si>
  <si>
    <t>Se cuenta con el Procedimiento Administrativo correspondiente.</t>
  </si>
  <si>
    <t>https://denuncias.gov.py/portal-publico</t>
  </si>
  <si>
    <t>Total de Conciliciones Contables Presupuestarias / Conciliaciones Contables Presupuestarias</t>
  </si>
  <si>
    <t>Días de Gestión y Rendición de Cuentas Realizadas / Días de Gestión y Rendición de Cuentas Totales para el Año)</t>
  </si>
  <si>
    <t>Días de Gestión (Atención y Servicios a Afiliados) y Rendición de Cuentas Realizadas/Año</t>
  </si>
  <si>
    <t>https://www.cajaande.gov.py/?page_id=504</t>
  </si>
  <si>
    <t>Departamento Financiero</t>
  </si>
  <si>
    <t>Coordinación del MECIP</t>
  </si>
  <si>
    <t>Jefe de Departamento</t>
  </si>
  <si>
    <t>Coordinadora del MECIP</t>
  </si>
  <si>
    <t>Lic. Raquel Valenzuela</t>
  </si>
  <si>
    <t>Realizar actividades de Días de Gestión para Afiliados Activos y Pasivos (Capital e interior del pais).</t>
  </si>
  <si>
    <t>Adjudicado</t>
  </si>
  <si>
    <t>--------</t>
  </si>
  <si>
    <t>SERVICIOS DE AUDITORIA EXTERNA</t>
  </si>
  <si>
    <t>Coordinador - Unidad de Transparencia y Anticorrupción (UTA)</t>
  </si>
  <si>
    <t xml:space="preserve">Pago de Haberes Jubilatorios </t>
  </si>
  <si>
    <t>1er Trimestre</t>
  </si>
  <si>
    <t>2do Trimestre</t>
  </si>
  <si>
    <t>3er Trimestre</t>
  </si>
  <si>
    <t>4to Trimestre</t>
  </si>
  <si>
    <t>% de Ejecución</t>
  </si>
  <si>
    <t>Valor de la Inversión</t>
  </si>
  <si>
    <t>Cantidad</t>
  </si>
  <si>
    <t>http://www.cajaande.gov.py/formularios/decreto2991/ResoPre12_2023.pdf</t>
  </si>
  <si>
    <t>https://www.cajaande.gov.py/?page_id=44</t>
  </si>
  <si>
    <t>Total</t>
  </si>
  <si>
    <t>Elaborado por: UOC - Dpto. Administrativo CJPPA</t>
  </si>
  <si>
    <t>OJO - Faltan</t>
  </si>
  <si>
    <t>Total Hombres:</t>
  </si>
  <si>
    <t>Total de Contrataciones</t>
  </si>
  <si>
    <t>Periodo del informe:</t>
  </si>
  <si>
    <t>Ing. Marcos Andrés Brizuela Núñez</t>
  </si>
  <si>
    <t>Realizar actividades de Rendición de Cuentas a Afiliados Activos y Pasivos (Capital e interior del pais), a partir de Abril 2024.</t>
  </si>
  <si>
    <t>PEI 2024 - 2028</t>
  </si>
  <si>
    <t>Optimizar la atención a los afiliados</t>
  </si>
  <si>
    <t>https://informacionpublica.paraguay.gov.py/#!/solicitud/list</t>
  </si>
  <si>
    <t>Varones</t>
  </si>
  <si>
    <t>Mujeres</t>
  </si>
  <si>
    <t>SERVICIO DE FISCALIZACION DE OBRAS Y DE MANTENIMIENTOS MENORES DE EDIFICIOS</t>
  </si>
  <si>
    <t>Resultados logrados</t>
  </si>
  <si>
    <t>Ejecución</t>
  </si>
  <si>
    <t>Servicios Personales</t>
  </si>
  <si>
    <t>Servicios no Personales</t>
  </si>
  <si>
    <t>Bienes de Consumo e Insumos</t>
  </si>
  <si>
    <t>Inversión Física</t>
  </si>
  <si>
    <t>Inversión Financiera</t>
  </si>
  <si>
    <t>Transferencias</t>
  </si>
  <si>
    <t>Otros Gastos</t>
  </si>
  <si>
    <t>TOTAL</t>
  </si>
  <si>
    <t>Asegurar y proteger los beneficios previstos en su Carta Orgánica, con una administración sólida e innovadora, contribuyendo al bienestar financiero de sus afiliados.</t>
  </si>
  <si>
    <t>₲ 180.000.000</t>
  </si>
  <si>
    <t>ELADIO JOSE FRANCO NAVONI</t>
  </si>
  <si>
    <t>https://www.contrataciones.gov.py/licitaciones/adjudicacion/1eefe63d-ed80-6ad2-99a6-910720bd4184/resumen-adjudicacion.html</t>
  </si>
  <si>
    <t>En ejecucion</t>
  </si>
  <si>
    <t>https://www.contrataciones.gov.py/licitaciones/convocatoria/1ef323cc-eb20-69ca-9400-8fab235463de.html</t>
  </si>
  <si>
    <t>4.7 Contrataciones realizadas -  2024</t>
  </si>
  <si>
    <t xml:space="preserve"> 4to. Trimestre 2024</t>
  </si>
  <si>
    <t>3er. Trimestre 2024</t>
  </si>
  <si>
    <t>2do. Trimestre 2024</t>
  </si>
  <si>
    <t>1er Trimestre 2024</t>
  </si>
  <si>
    <t>Informes DFIN - 2024</t>
  </si>
  <si>
    <t>1er. Trimestre 2024</t>
  </si>
  <si>
    <t>Intermedio</t>
  </si>
  <si>
    <t>Socializacion a traves del correo Intitucional</t>
  </si>
  <si>
    <t>https://www.facebook.com/CajaAnde/?locale=es_LA</t>
  </si>
  <si>
    <t>Hombres</t>
  </si>
  <si>
    <t>3.1 Nivel de Cumplimiento de Minima Información Disponible - Transparencia Activa Ley N° 5189/14</t>
  </si>
  <si>
    <t>3.2 Nivel de Cumplimiento de Minima de Información Disponible - Transparencia Activa Ley N° 5282/14</t>
  </si>
  <si>
    <t>Respondidas</t>
  </si>
  <si>
    <t>N° Consultas</t>
  </si>
  <si>
    <t>No Respondidas o reconsideradas</t>
  </si>
  <si>
    <t>OG 100</t>
  </si>
  <si>
    <t>OG 200</t>
  </si>
  <si>
    <t>OG 300</t>
  </si>
  <si>
    <t>OG 500</t>
  </si>
  <si>
    <t>OG 600</t>
  </si>
  <si>
    <t>OG 800</t>
  </si>
  <si>
    <t>OG 900</t>
  </si>
  <si>
    <t>Calif</t>
  </si>
  <si>
    <t>CP Luis Fabián Ortellado Peralta</t>
  </si>
  <si>
    <t>Asegurar y proteger los beneficios previstos en su Carta Orgánica, con una admnistración sólida e innovadora, contribuyendo al bienesar financiero de sus afiliados.</t>
  </si>
  <si>
    <t>Ing. Alan Patrick Achar Espínola</t>
  </si>
  <si>
    <t>Lic. Carlos Dario Torales Enriquez</t>
  </si>
  <si>
    <t>Esc. Patricia Rosanna Horrisberger Censi</t>
  </si>
  <si>
    <t>Abog. Rubén Artemio Delgado Cantero</t>
  </si>
  <si>
    <t>Lic. Mónica Letizia Recalde Sbetlier</t>
  </si>
  <si>
    <t>https://www.cajaande.gov.py/formularios/decreto2991/Resoluc%2006%20Plan%20de%20rendicion%20de%20cuentas.pdf</t>
  </si>
  <si>
    <t>Realizar días de Gestión y Rendición de Cuentas</t>
  </si>
  <si>
    <t>PEI 2025 - 2029</t>
  </si>
  <si>
    <t>https://www.cajaande.gov.py/?page_id=54</t>
  </si>
  <si>
    <t>Mejorar la Imagen Institucional</t>
  </si>
  <si>
    <t>Días de Gestión y Rendición de Cuentas Realizadas/Año</t>
  </si>
  <si>
    <t>-------------------------------------</t>
  </si>
  <si>
    <t>MATRIZ DE INFORMACIÓN MINIMA PARA INFORME DE RENDICIÓN DE CUENTAS AL CIUDADANO - EJERCICIO 2026</t>
  </si>
  <si>
    <t>Enero a Marzo</t>
  </si>
  <si>
    <t>Primer Trimestre</t>
  </si>
  <si>
    <t>SERVICIO DE TASACION DE INMUEBLES</t>
  </si>
  <si>
    <t>NORMA ANTONIA MARTINEZ GERDING.</t>
  </si>
  <si>
    <t>----</t>
  </si>
  <si>
    <t>https://www.contrataciones.gov.py/licitaciones/adjudicacion/1f1328ec-4daa-60e8-a871-1d398c5c7f18/resumen-adjudicacion.html</t>
  </si>
  <si>
    <t>SERVICIO DE EMPRESA CONSULTORA DE APOYO TECNICO BAJO LA MODALIDAD DE CONTRATO ABIERTO</t>
  </si>
  <si>
    <t>---</t>
  </si>
  <si>
    <t>En evaluación</t>
  </si>
  <si>
    <t>https://www.contrataciones.gov.py/licitaciones/convocatoria/1f117f86-7ac1-6f6a-80ef-e5e3ed02bfc1.html</t>
  </si>
  <si>
    <t>SERVICIO DE ELABORACIÓN Y TRAMITACIÓN DEL RÉGIMEN DE COPROPIEDAD PARA EDIFICIO ASUNCIÓN</t>
  </si>
  <si>
    <t>En convocatoria (Abierta)</t>
  </si>
  <si>
    <t>https://www.contrataciones.gov.py/licitaciones/convocatoria/1f112419-2564-62d4-a67c-7b24fd341165.html</t>
  </si>
  <si>
    <t xml:space="preserve">En evaluación </t>
  </si>
  <si>
    <t>En Convocatoria</t>
  </si>
  <si>
    <t xml:space="preserve">Otorgamiento de los Beneficios establecidos en la Carta Orgánica Institucional </t>
  </si>
  <si>
    <t>Concesión de préstamos accesibles a los afiliados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</si>
</sst>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 _€_-;\-* #,##0\ _€_-;_-* &quot;-&quot;\ _€_-;_-@_-"/>
    <numFmt numFmtId="165" formatCode="_-* #,##0.00\ _€_-;\-* #,##0.00\ _€_-;_-* &quot;-&quot;??\ _€_-;_-@_-"/>
    <numFmt numFmtId="166" formatCode="[$-C0A]dd/mmmm/yyyy;@"/>
    <numFmt numFmtId="167" formatCode="[$₲-3C0A]\ #,##0"/>
    <numFmt numFmtId="168" formatCode="dd/mmmm/yyyy"/>
    <numFmt numFmtId="169" formatCode="_-* #,##0\ _€_-;\-* #,##0\ _€_-;_-* &quot;-&quot;??\ _€_-;_-@_-"/>
    <numFmt numFmtId="170" formatCode="dd/mmm/yyyy"/>
    <numFmt numFmtId="171" formatCode="[$-C0A]d/mmm/yyyy;@"/>
    <numFmt numFmtId="172" formatCode="0.0%"/>
  </numFmts>
  <fonts count="74">
    <font>
      <sz val="11"/>
      <color theme="1"/>
      <name val="Calibri"/>
      <charset val="134"/>
      <scheme val="minor"/>
    </font>
    <font>
      <sz val="11"/>
      <color theme="1"/>
      <name val="Calibri"/>
      <family val="2"/>
      <scheme val="minor"/>
    </font>
    <font>
      <sz val="8"/>
      <name val="Calibri"/>
      <family val="2"/>
      <scheme val="minor"/>
    </font>
    <font>
      <sz val="11"/>
      <color theme="1"/>
      <name val="Calibri"/>
      <family val="2"/>
      <scheme val="minor"/>
    </font>
    <font>
      <b/>
      <u/>
      <sz val="18"/>
      <color theme="1"/>
      <name val="Garamond"/>
      <family val="1"/>
    </font>
    <font>
      <sz val="11"/>
      <color theme="1"/>
      <name val="Garamond"/>
      <family val="1"/>
    </font>
    <font>
      <sz val="15"/>
      <color theme="1"/>
      <name val="Garamond"/>
      <family val="1"/>
    </font>
    <font>
      <sz val="12"/>
      <color theme="1"/>
      <name val="Garamond"/>
      <family val="1"/>
    </font>
    <font>
      <b/>
      <sz val="14"/>
      <color theme="1"/>
      <name val="Garamond"/>
      <family val="1"/>
    </font>
    <font>
      <sz val="14"/>
      <color theme="1"/>
      <name val="Garamond"/>
      <family val="1"/>
    </font>
    <font>
      <b/>
      <sz val="12"/>
      <color theme="1"/>
      <name val="Garamond"/>
      <family val="1"/>
    </font>
    <font>
      <b/>
      <sz val="11"/>
      <color theme="1"/>
      <name val="Garamond"/>
      <family val="1"/>
    </font>
    <font>
      <sz val="11"/>
      <color theme="1"/>
      <name val="Calibri"/>
      <family val="2"/>
      <scheme val="minor"/>
    </font>
    <font>
      <sz val="12"/>
      <color rgb="FFFF0000"/>
      <name val="Garamond"/>
      <family val="1"/>
    </font>
    <font>
      <b/>
      <sz val="13"/>
      <color rgb="FFFF0000"/>
      <name val="Garamond"/>
      <family val="1"/>
    </font>
    <font>
      <u/>
      <sz val="11"/>
      <color theme="10"/>
      <name val="Calibri"/>
      <family val="2"/>
      <scheme val="minor"/>
    </font>
    <font>
      <b/>
      <sz val="12"/>
      <color theme="0"/>
      <name val="Segoe UI"/>
      <family val="2"/>
    </font>
    <font>
      <b/>
      <u/>
      <sz val="11"/>
      <color rgb="FFFF0000"/>
      <name val="Garamond"/>
      <family val="1"/>
    </font>
    <font>
      <b/>
      <u/>
      <sz val="11"/>
      <color theme="10"/>
      <name val="Calibri"/>
      <family val="2"/>
      <scheme val="minor"/>
    </font>
    <font>
      <sz val="9"/>
      <color theme="1"/>
      <name val="Calibri"/>
      <family val="2"/>
      <scheme val="minor"/>
    </font>
    <font>
      <sz val="10"/>
      <color theme="1"/>
      <name val="Calibri"/>
      <family val="2"/>
      <scheme val="minor"/>
    </font>
    <font>
      <sz val="10"/>
      <color theme="1"/>
      <name val="Segoe UI"/>
      <family val="2"/>
    </font>
    <font>
      <b/>
      <sz val="10"/>
      <color theme="0"/>
      <name val="Segoe UI"/>
      <family val="2"/>
    </font>
    <font>
      <b/>
      <sz val="10"/>
      <color theme="1"/>
      <name val="Segoe UI"/>
      <family val="2"/>
    </font>
    <font>
      <b/>
      <sz val="10"/>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9"/>
      <color theme="1"/>
      <name val="Segoe UI"/>
      <family val="2"/>
    </font>
    <font>
      <sz val="9"/>
      <color theme="1"/>
      <name val="Segoe UI"/>
      <family val="2"/>
    </font>
    <font>
      <b/>
      <sz val="9"/>
      <color theme="0"/>
      <name val="Segoe UI"/>
      <family val="2"/>
    </font>
    <font>
      <sz val="11"/>
      <name val="Calibri"/>
      <family val="2"/>
      <scheme val="minor"/>
    </font>
    <font>
      <sz val="11"/>
      <color theme="4" tint="-0.249977111117893"/>
      <name val="Calibri"/>
      <family val="2"/>
      <scheme val="minor"/>
    </font>
    <font>
      <sz val="10"/>
      <color theme="0"/>
      <name val="Arial Narrow"/>
      <family val="2"/>
    </font>
    <font>
      <sz val="8"/>
      <color theme="1"/>
      <name val="Calibri"/>
      <family val="2"/>
      <scheme val="minor"/>
    </font>
    <font>
      <sz val="9"/>
      <name val="Calibri"/>
      <family val="2"/>
      <scheme val="minor"/>
    </font>
    <font>
      <sz val="9"/>
      <name val="Arial"/>
      <family val="2"/>
    </font>
    <font>
      <b/>
      <sz val="14"/>
      <color theme="0"/>
      <name val="Segoe UI"/>
      <family val="2"/>
    </font>
    <font>
      <b/>
      <sz val="14"/>
      <color theme="1"/>
      <name val="Calibri"/>
      <family val="2"/>
      <scheme val="minor"/>
    </font>
    <font>
      <b/>
      <sz val="16"/>
      <color theme="0"/>
      <name val="Segoe UI"/>
      <family val="2"/>
    </font>
    <font>
      <b/>
      <sz val="11"/>
      <color theme="1"/>
      <name val="Arial Narrow"/>
      <family val="2"/>
    </font>
    <font>
      <sz val="9"/>
      <color theme="0"/>
      <name val="Segoe UI"/>
      <family val="2"/>
    </font>
    <font>
      <b/>
      <sz val="16"/>
      <name val="Garamond"/>
      <family val="1"/>
    </font>
    <font>
      <sz val="10"/>
      <color theme="0"/>
      <name val="Calibri"/>
      <family val="2"/>
      <scheme val="minor"/>
    </font>
    <font>
      <b/>
      <sz val="10"/>
      <color theme="0"/>
      <name val="Calibri"/>
      <family val="2"/>
      <scheme val="minor"/>
    </font>
    <font>
      <b/>
      <sz val="12"/>
      <color theme="0"/>
      <name val="Calibri"/>
      <family val="2"/>
      <scheme val="minor"/>
    </font>
    <font>
      <b/>
      <sz val="11"/>
      <name val="Calibri"/>
      <family val="2"/>
      <scheme val="minor"/>
    </font>
    <font>
      <b/>
      <sz val="11"/>
      <color theme="1"/>
      <name val="Segoe UI"/>
      <family val="2"/>
    </font>
    <font>
      <b/>
      <sz val="9"/>
      <color rgb="FF660033"/>
      <name val="Segoe UI"/>
      <family val="2"/>
    </font>
    <font>
      <b/>
      <sz val="18"/>
      <color rgb="FFFF0000"/>
      <name val="Calibri"/>
      <family val="2"/>
      <scheme val="minor"/>
    </font>
    <font>
      <sz val="11"/>
      <color theme="0" tint="-0.34998626667073579"/>
      <name val="Garamond"/>
      <family val="1"/>
    </font>
    <font>
      <b/>
      <sz val="18"/>
      <color theme="1"/>
      <name val="Calibri"/>
      <family val="2"/>
      <scheme val="minor"/>
    </font>
    <font>
      <sz val="11.5"/>
      <color theme="1"/>
      <name val="Garamond"/>
      <family val="1"/>
    </font>
    <font>
      <b/>
      <sz val="14"/>
      <color rgb="FF000000"/>
      <name val="Garamond"/>
      <family val="1"/>
    </font>
    <font>
      <b/>
      <sz val="12"/>
      <color rgb="FF000000"/>
      <name val="Garamond"/>
      <family val="1"/>
    </font>
    <font>
      <sz val="12"/>
      <color rgb="FF000000"/>
      <name val="Garamond"/>
      <family val="1"/>
    </font>
    <font>
      <sz val="12"/>
      <color rgb="FF000000"/>
      <name val="Times New Roman"/>
      <family val="1"/>
    </font>
    <font>
      <sz val="14"/>
      <color theme="1"/>
      <name val="Calibri"/>
      <family val="2"/>
      <scheme val="minor"/>
    </font>
    <font>
      <sz val="11"/>
      <color theme="0"/>
      <name val="Garamond"/>
      <family val="1"/>
    </font>
    <font>
      <b/>
      <sz val="12"/>
      <color theme="4" tint="-0.249977111117893"/>
      <name val="Garamond"/>
      <family val="1"/>
    </font>
    <font>
      <sz val="12"/>
      <color theme="0"/>
      <name val="Garamond"/>
      <family val="1"/>
    </font>
    <font>
      <sz val="11"/>
      <color theme="1"/>
      <name val="Calibri"/>
      <charset val="134"/>
      <scheme val="minor"/>
    </font>
    <font>
      <b/>
      <sz val="11"/>
      <color theme="0"/>
      <name val="Garamond"/>
      <family val="1"/>
    </font>
    <font>
      <b/>
      <sz val="12"/>
      <color theme="0" tint="-0.249977111117893"/>
      <name val="Garamond"/>
      <family val="1"/>
    </font>
    <font>
      <sz val="11"/>
      <color theme="0" tint="-0.249977111117893"/>
      <name val="Garamond"/>
      <family val="1"/>
    </font>
    <font>
      <u/>
      <sz val="11"/>
      <color theme="0" tint="-0.249977111117893"/>
      <name val="Calibri"/>
      <family val="2"/>
      <scheme val="minor"/>
    </font>
    <font>
      <b/>
      <sz val="12"/>
      <color theme="0" tint="-0.34998626667073579"/>
      <name val="Garamond"/>
      <family val="1"/>
    </font>
    <font>
      <u/>
      <sz val="11"/>
      <color theme="0" tint="-0.34998626667073579"/>
      <name val="Calibri"/>
      <family val="2"/>
      <scheme val="minor"/>
    </font>
    <font>
      <b/>
      <sz val="18"/>
      <color theme="0" tint="-0.34998626667073579"/>
      <name val="Garamond"/>
      <family val="1"/>
    </font>
    <font>
      <b/>
      <sz val="11"/>
      <color theme="0" tint="-0.34998626667073579"/>
      <name val="Garamond"/>
      <family val="1"/>
    </font>
    <font>
      <b/>
      <sz val="20"/>
      <color theme="0" tint="-0.34998626667073579"/>
      <name val="Garamond"/>
      <family val="1"/>
    </font>
    <font>
      <b/>
      <sz val="16"/>
      <color theme="0" tint="-0.34998626667073579"/>
      <name val="Garamond"/>
      <family val="1"/>
    </font>
    <font>
      <sz val="11"/>
      <color theme="0" tint="-0.34998626667073579"/>
      <name val="Calibri"/>
      <family val="2"/>
      <scheme val="minor"/>
    </font>
  </fonts>
  <fills count="31">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
      <patternFill patternType="solid">
        <fgColor rgb="FFFF0000"/>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rgb="FF7030A0"/>
        <bgColor indexed="64"/>
      </patternFill>
    </fill>
    <fill>
      <patternFill patternType="solid">
        <fgColor rgb="FF0070C0"/>
        <bgColor indexed="64"/>
      </patternFill>
    </fill>
    <fill>
      <patternFill patternType="solid">
        <fgColor theme="9" tint="-0.499984740745262"/>
        <bgColor indexed="64"/>
      </patternFill>
    </fill>
    <fill>
      <patternFill patternType="solid">
        <fgColor theme="5" tint="-0.249977111117893"/>
        <bgColor indexed="64"/>
      </patternFill>
    </fill>
    <fill>
      <patternFill patternType="solid">
        <fgColor rgb="FFD60093"/>
        <bgColor indexed="64"/>
      </patternFill>
    </fill>
    <fill>
      <patternFill patternType="solid">
        <fgColor rgb="FF0000FF"/>
        <bgColor indexed="64"/>
      </patternFill>
    </fill>
    <fill>
      <patternFill patternType="solid">
        <fgColor rgb="FF990000"/>
        <bgColor indexed="64"/>
      </patternFill>
    </fill>
    <fill>
      <patternFill patternType="solid">
        <fgColor rgb="FF660033"/>
        <bgColor indexed="64"/>
      </patternFill>
    </fill>
    <fill>
      <patternFill patternType="solid">
        <fgColor rgb="FF996633"/>
        <bgColor indexed="64"/>
      </patternFill>
    </fill>
    <fill>
      <patternFill patternType="solid">
        <fgColor rgb="FF333300"/>
        <bgColor indexed="64"/>
      </patternFill>
    </fill>
    <fill>
      <patternFill patternType="solid">
        <fgColor rgb="FF003366"/>
        <bgColor indexed="64"/>
      </patternFill>
    </fill>
    <fill>
      <patternFill patternType="solid">
        <fgColor rgb="FF003399"/>
        <bgColor indexed="64"/>
      </patternFill>
    </fill>
    <fill>
      <patternFill patternType="solid">
        <fgColor rgb="FF006600"/>
        <bgColor indexed="64"/>
      </patternFill>
    </fill>
    <fill>
      <patternFill patternType="solid">
        <fgColor rgb="FFFFC000"/>
        <bgColor indexed="64"/>
      </patternFill>
    </fill>
    <fill>
      <patternFill patternType="solid">
        <fgColor rgb="FFFFFF00"/>
        <bgColor indexed="64"/>
      </patternFill>
    </fill>
    <fill>
      <patternFill patternType="solid">
        <fgColor rgb="FFCCCC00"/>
        <bgColor indexed="64"/>
      </patternFill>
    </fill>
    <fill>
      <patternFill patternType="solid">
        <fgColor rgb="FFF4B084"/>
        <bgColor indexed="64"/>
      </patternFill>
    </fill>
    <fill>
      <patternFill patternType="solid">
        <fgColor rgb="FFFFF2CC"/>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diagonal/>
    </border>
    <border>
      <left style="thin">
        <color indexed="64"/>
      </left>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7">
    <xf numFmtId="0" fontId="0" fillId="0" borderId="0">
      <alignment vertical="center"/>
    </xf>
    <xf numFmtId="9" fontId="3" fillId="0" borderId="0" applyFont="0" applyFill="0" applyBorder="0" applyAlignment="0" applyProtection="0"/>
    <xf numFmtId="165" fontId="12" fillId="0" borderId="0" applyFont="0" applyFill="0" applyBorder="0" applyAlignment="0" applyProtection="0"/>
    <xf numFmtId="0" fontId="15" fillId="0" borderId="0" applyNumberFormat="0" applyFill="0" applyBorder="0" applyAlignment="0" applyProtection="0">
      <alignment vertical="center"/>
    </xf>
    <xf numFmtId="164" fontId="25" fillId="0" borderId="0" applyFont="0" applyFill="0" applyBorder="0" applyAlignment="0" applyProtection="0"/>
    <xf numFmtId="0" fontId="15" fillId="0" borderId="0" applyNumberFormat="0" applyFill="0" applyBorder="0" applyAlignment="0" applyProtection="0">
      <alignment vertical="center"/>
    </xf>
    <xf numFmtId="0" fontId="62" fillId="0" borderId="0">
      <alignment vertical="center"/>
    </xf>
  </cellStyleXfs>
  <cellXfs count="371">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7" fillId="3" borderId="4" xfId="0" applyFont="1" applyFill="1" applyBorder="1" applyAlignment="1">
      <alignment horizontal="center" vertical="center"/>
    </xf>
    <xf numFmtId="0" fontId="10" fillId="0" borderId="0" xfId="0" applyFont="1">
      <alignment vertical="center"/>
    </xf>
    <xf numFmtId="0" fontId="11" fillId="0" borderId="0" xfId="0" applyFont="1">
      <alignment vertical="center"/>
    </xf>
    <xf numFmtId="0" fontId="7" fillId="3" borderId="0" xfId="0" applyFont="1" applyFill="1">
      <alignment vertical="center"/>
    </xf>
    <xf numFmtId="0" fontId="5" fillId="3" borderId="0" xfId="0" applyFont="1" applyFill="1">
      <alignment vertical="center"/>
    </xf>
    <xf numFmtId="0" fontId="10" fillId="2" borderId="1" xfId="0" applyFont="1" applyFill="1" applyBorder="1" applyAlignment="1">
      <alignment horizontal="center" vertical="center" wrapText="1"/>
    </xf>
    <xf numFmtId="0" fontId="7" fillId="3" borderId="0" xfId="0" applyFont="1" applyFill="1" applyAlignment="1">
      <alignment horizontal="center" vertical="center"/>
    </xf>
    <xf numFmtId="0" fontId="10" fillId="3" borderId="0" xfId="0" applyFont="1" applyFill="1" applyAlignment="1">
      <alignment horizontal="center" vertical="center"/>
    </xf>
    <xf numFmtId="0" fontId="10" fillId="2" borderId="1" xfId="0" applyFont="1" applyFill="1" applyBorder="1">
      <alignment vertical="center"/>
    </xf>
    <xf numFmtId="0" fontId="10" fillId="2" borderId="1"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xf>
    <xf numFmtId="0" fontId="7" fillId="3" borderId="6"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7" xfId="0" applyFont="1" applyFill="1" applyBorder="1" applyAlignment="1">
      <alignment horizontal="center" vertical="center"/>
    </xf>
    <xf numFmtId="0" fontId="7" fillId="0" borderId="0" xfId="0" applyFont="1" applyProtection="1">
      <alignment vertical="center"/>
      <protection locked="0"/>
    </xf>
    <xf numFmtId="0" fontId="5" fillId="0" borderId="0" xfId="0" applyFont="1" applyProtection="1">
      <alignment vertical="center"/>
      <protection locked="0"/>
    </xf>
    <xf numFmtId="0" fontId="5" fillId="3" borderId="0" xfId="0" applyFont="1" applyFill="1" applyProtection="1">
      <alignment vertical="center"/>
      <protection locked="0"/>
    </xf>
    <xf numFmtId="0" fontId="7" fillId="0" borderId="0" xfId="0" applyFont="1" applyAlignment="1">
      <alignment horizontal="center" vertical="center"/>
    </xf>
    <xf numFmtId="0" fontId="10" fillId="6" borderId="1" xfId="0" applyFont="1" applyFill="1" applyBorder="1" applyAlignment="1">
      <alignment horizontal="center" vertical="center" wrapText="1"/>
    </xf>
    <xf numFmtId="0" fontId="7" fillId="8" borderId="1" xfId="0" applyFont="1" applyFill="1" applyBorder="1" applyAlignment="1">
      <alignment horizontal="center" vertical="top" wrapText="1"/>
    </xf>
    <xf numFmtId="0" fontId="7" fillId="8" borderId="1" xfId="0" applyFont="1" applyFill="1" applyBorder="1" applyAlignment="1">
      <alignment horizontal="center" vertical="center" wrapText="1"/>
    </xf>
    <xf numFmtId="0" fontId="7" fillId="8" borderId="1" xfId="0" applyFont="1" applyFill="1" applyBorder="1">
      <alignment vertical="center"/>
    </xf>
    <xf numFmtId="0" fontId="10" fillId="8" borderId="1" xfId="0" applyFont="1" applyFill="1" applyBorder="1">
      <alignment vertical="center"/>
    </xf>
    <xf numFmtId="0" fontId="7" fillId="8" borderId="1" xfId="0" applyFont="1" applyFill="1" applyBorder="1" applyAlignment="1">
      <alignment vertical="center" wrapText="1"/>
    </xf>
    <xf numFmtId="0" fontId="7" fillId="8" borderId="1" xfId="0" applyFont="1" applyFill="1" applyBorder="1" applyAlignment="1">
      <alignment horizontal="center" vertical="center"/>
    </xf>
    <xf numFmtId="0" fontId="7" fillId="8" borderId="2" xfId="0" applyFont="1" applyFill="1" applyBorder="1" applyAlignment="1">
      <alignment vertical="center" wrapText="1"/>
    </xf>
    <xf numFmtId="0" fontId="7" fillId="8" borderId="2" xfId="0" applyFont="1" applyFill="1" applyBorder="1" applyAlignment="1" applyProtection="1">
      <alignment horizontal="center" vertical="center"/>
      <protection locked="0"/>
    </xf>
    <xf numFmtId="0" fontId="7" fillId="8" borderId="5" xfId="0" applyFont="1" applyFill="1" applyBorder="1" applyAlignment="1" applyProtection="1">
      <alignment horizontal="center" vertical="center"/>
      <protection locked="0"/>
    </xf>
    <xf numFmtId="0" fontId="7" fillId="8" borderId="3" xfId="0" applyFont="1" applyFill="1" applyBorder="1" applyAlignment="1" applyProtection="1">
      <alignment horizontal="center" vertical="center"/>
      <protection locked="0"/>
    </xf>
    <xf numFmtId="0" fontId="7" fillId="8" borderId="10" xfId="0" applyFont="1" applyFill="1" applyBorder="1">
      <alignment vertical="center"/>
    </xf>
    <xf numFmtId="0" fontId="7" fillId="8" borderId="3" xfId="0" applyFont="1" applyFill="1" applyBorder="1">
      <alignment vertical="center"/>
    </xf>
    <xf numFmtId="0" fontId="7" fillId="8" borderId="5" xfId="0" applyFont="1" applyFill="1" applyBorder="1">
      <alignment vertical="center"/>
    </xf>
    <xf numFmtId="0" fontId="9" fillId="8" borderId="5" xfId="0" applyFont="1" applyFill="1" applyBorder="1">
      <alignment vertical="center"/>
    </xf>
    <xf numFmtId="0" fontId="10" fillId="4" borderId="1" xfId="0" applyFont="1" applyFill="1" applyBorder="1" applyAlignment="1">
      <alignment horizontal="center" vertical="top" wrapText="1"/>
    </xf>
    <xf numFmtId="0" fontId="10" fillId="6" borderId="2" xfId="0" applyFont="1" applyFill="1" applyBorder="1" applyAlignment="1">
      <alignment vertical="top"/>
    </xf>
    <xf numFmtId="0" fontId="10" fillId="6" borderId="3" xfId="0" applyFont="1" applyFill="1" applyBorder="1" applyAlignment="1">
      <alignment vertical="top"/>
    </xf>
    <xf numFmtId="0" fontId="10" fillId="6" borderId="3" xfId="0" applyFont="1" applyFill="1" applyBorder="1" applyAlignment="1">
      <alignment vertical="top" wrapText="1"/>
    </xf>
    <xf numFmtId="0" fontId="10" fillId="6" borderId="2" xfId="0" applyFont="1" applyFill="1" applyBorder="1" applyAlignment="1">
      <alignment horizontal="left" vertical="top"/>
    </xf>
    <xf numFmtId="0" fontId="10" fillId="6" borderId="2" xfId="0" applyFont="1" applyFill="1" applyBorder="1" applyAlignment="1">
      <alignment horizontal="left" vertical="top" wrapText="1"/>
    </xf>
    <xf numFmtId="0" fontId="10" fillId="6" borderId="5" xfId="0" applyFont="1" applyFill="1" applyBorder="1" applyAlignment="1">
      <alignment vertical="top"/>
    </xf>
    <xf numFmtId="0" fontId="10" fillId="6" borderId="5" xfId="0" applyFont="1" applyFill="1" applyBorder="1" applyAlignment="1">
      <alignment vertical="top" wrapText="1"/>
    </xf>
    <xf numFmtId="0" fontId="10" fillId="6" borderId="1" xfId="0" applyFont="1" applyFill="1" applyBorder="1" applyAlignment="1">
      <alignment horizontal="center" vertical="center"/>
    </xf>
    <xf numFmtId="0" fontId="7" fillId="8" borderId="3" xfId="0" applyFont="1" applyFill="1" applyBorder="1" applyAlignment="1">
      <alignment vertical="top" wrapText="1"/>
    </xf>
    <xf numFmtId="0" fontId="7" fillId="8" borderId="2" xfId="0" applyFont="1" applyFill="1" applyBorder="1" applyAlignment="1">
      <alignment vertical="top"/>
    </xf>
    <xf numFmtId="0" fontId="7" fillId="8" borderId="3" xfId="0" applyFont="1" applyFill="1" applyBorder="1" applyAlignment="1">
      <alignment horizontal="left" vertical="top"/>
    </xf>
    <xf numFmtId="167" fontId="7" fillId="8" borderId="1" xfId="0" applyNumberFormat="1" applyFont="1" applyFill="1" applyBorder="1" applyAlignment="1">
      <alignment horizontal="center" vertical="center"/>
    </xf>
    <xf numFmtId="0" fontId="19" fillId="0" borderId="0" xfId="0" applyFont="1">
      <alignment vertical="center"/>
    </xf>
    <xf numFmtId="0" fontId="20" fillId="0" borderId="0" xfId="0" applyFont="1">
      <alignment vertical="center"/>
    </xf>
    <xf numFmtId="0" fontId="21" fillId="0" borderId="2" xfId="0" applyFont="1" applyBorder="1" applyAlignment="1">
      <alignment horizontal="justify" vertical="center" wrapText="1"/>
    </xf>
    <xf numFmtId="0" fontId="21" fillId="0" borderId="0" xfId="0" applyFont="1">
      <alignment vertical="center"/>
    </xf>
    <xf numFmtId="0" fontId="21" fillId="0" borderId="2" xfId="0" applyFont="1" applyBorder="1" applyAlignment="1">
      <alignment vertical="center" wrapText="1"/>
    </xf>
    <xf numFmtId="0" fontId="23" fillId="4" borderId="1" xfId="0" applyFont="1" applyFill="1" applyBorder="1" applyAlignment="1">
      <alignment horizontal="center" vertical="center" wrapText="1"/>
    </xf>
    <xf numFmtId="0" fontId="16" fillId="16" borderId="12" xfId="0" applyFont="1" applyFill="1" applyBorder="1" applyAlignment="1">
      <alignment horizontal="center" vertical="center" wrapText="1"/>
    </xf>
    <xf numFmtId="166" fontId="7" fillId="8" borderId="1" xfId="0" applyNumberFormat="1" applyFont="1" applyFill="1" applyBorder="1" applyAlignment="1" applyProtection="1">
      <alignment horizontal="center" vertical="center" wrapText="1"/>
      <protection locked="0"/>
    </xf>
    <xf numFmtId="0" fontId="24" fillId="0" borderId="0" xfId="0" applyFont="1">
      <alignment vertical="center"/>
    </xf>
    <xf numFmtId="0" fontId="7" fillId="8" borderId="0" xfId="0" applyFont="1" applyFill="1" applyAlignment="1">
      <alignment vertical="center" wrapText="1"/>
    </xf>
    <xf numFmtId="0" fontId="7" fillId="8" borderId="13" xfId="0" applyFont="1" applyFill="1" applyBorder="1" applyAlignment="1">
      <alignment vertical="center" wrapText="1"/>
    </xf>
    <xf numFmtId="0" fontId="7" fillId="8" borderId="4" xfId="0" applyFont="1" applyFill="1" applyBorder="1" applyAlignment="1">
      <alignment vertical="center" wrapText="1"/>
    </xf>
    <xf numFmtId="0" fontId="8" fillId="8" borderId="5" xfId="0" applyFont="1" applyFill="1" applyBorder="1">
      <alignment vertical="center"/>
    </xf>
    <xf numFmtId="0" fontId="29" fillId="4" borderId="1" xfId="0" applyFont="1" applyFill="1" applyBorder="1" applyAlignment="1">
      <alignment horizontal="center" vertical="center"/>
    </xf>
    <xf numFmtId="0" fontId="30" fillId="0" borderId="2" xfId="0" applyFont="1" applyBorder="1" applyAlignment="1">
      <alignment horizontal="justify" vertical="center" wrapText="1"/>
    </xf>
    <xf numFmtId="0" fontId="30" fillId="0" borderId="1" xfId="0" applyFont="1" applyBorder="1" applyAlignment="1">
      <alignment vertical="center" wrapText="1"/>
    </xf>
    <xf numFmtId="0" fontId="30" fillId="0" borderId="2" xfId="0" applyFont="1" applyBorder="1" applyAlignment="1">
      <alignment vertical="center" wrapText="1"/>
    </xf>
    <xf numFmtId="0" fontId="30" fillId="0" borderId="0" xfId="0" applyFont="1">
      <alignment vertical="center"/>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2" xfId="0" applyFont="1" applyBorder="1" applyAlignment="1">
      <alignment horizontal="right" vertical="center" wrapText="1"/>
    </xf>
    <xf numFmtId="0" fontId="29" fillId="4" borderId="1" xfId="0" applyFont="1" applyFill="1" applyBorder="1" applyAlignment="1">
      <alignment horizontal="center" vertical="center" wrapText="1"/>
    </xf>
    <xf numFmtId="0" fontId="30" fillId="0" borderId="1" xfId="0" applyFont="1" applyBorder="1" applyAlignment="1">
      <alignment horizontal="center" vertical="center" wrapText="1"/>
    </xf>
    <xf numFmtId="9" fontId="30" fillId="0" borderId="1" xfId="0" applyNumberFormat="1" applyFont="1" applyBorder="1" applyAlignment="1">
      <alignment horizontal="center" vertical="center" wrapText="1"/>
    </xf>
    <xf numFmtId="0" fontId="30" fillId="0" borderId="1" xfId="0" applyFont="1" applyBorder="1" applyAlignment="1">
      <alignment horizontal="justify" vertical="center" wrapText="1"/>
    </xf>
    <xf numFmtId="9" fontId="30" fillId="0" borderId="1" xfId="0" applyNumberFormat="1" applyFont="1" applyBorder="1" applyAlignment="1">
      <alignment horizontal="justify" vertical="center" wrapText="1"/>
    </xf>
    <xf numFmtId="0" fontId="30" fillId="0" borderId="2" xfId="0" applyFont="1" applyBorder="1" applyAlignment="1">
      <alignment horizontal="center" vertical="center" wrapText="1"/>
    </xf>
    <xf numFmtId="9" fontId="30" fillId="0" borderId="1" xfId="1" applyFont="1" applyFill="1" applyBorder="1" applyAlignment="1">
      <alignment horizontal="center" vertical="center" wrapText="1"/>
    </xf>
    <xf numFmtId="0" fontId="30" fillId="0" borderId="0" xfId="0" applyFont="1" applyAlignment="1">
      <alignment vertical="center" wrapText="1"/>
    </xf>
    <xf numFmtId="2" fontId="30" fillId="0" borderId="1" xfId="0" applyNumberFormat="1" applyFont="1" applyBorder="1" applyAlignment="1">
      <alignment horizontal="center" vertical="center" wrapText="1"/>
    </xf>
    <xf numFmtId="0" fontId="30" fillId="0" borderId="1" xfId="0" applyFont="1" applyBorder="1" applyAlignment="1">
      <alignment horizontal="right" vertical="center" wrapText="1"/>
    </xf>
    <xf numFmtId="0" fontId="0" fillId="0" borderId="0" xfId="0" applyAlignment="1"/>
    <xf numFmtId="10" fontId="32" fillId="3" borderId="1" xfId="0" applyNumberFormat="1" applyFont="1" applyFill="1" applyBorder="1">
      <alignment vertical="center"/>
    </xf>
    <xf numFmtId="0" fontId="32" fillId="0" borderId="1" xfId="0" applyFont="1" applyBorder="1" applyAlignment="1">
      <alignment vertical="center" wrapText="1"/>
    </xf>
    <xf numFmtId="0" fontId="30" fillId="0" borderId="1" xfId="0" quotePrefix="1" applyFont="1" applyBorder="1" applyAlignment="1">
      <alignment vertical="center" wrapText="1"/>
    </xf>
    <xf numFmtId="168" fontId="30" fillId="0" borderId="1" xfId="0" applyNumberFormat="1" applyFont="1" applyBorder="1" applyAlignment="1">
      <alignment horizontal="center" vertical="center" wrapText="1"/>
    </xf>
    <xf numFmtId="0" fontId="20" fillId="0" borderId="0" xfId="0" applyFont="1" applyAlignment="1">
      <alignment horizontal="right" vertical="center"/>
    </xf>
    <xf numFmtId="9" fontId="20" fillId="0" borderId="0" xfId="1" applyFont="1" applyAlignment="1">
      <alignment horizontal="right" vertical="center"/>
    </xf>
    <xf numFmtId="0" fontId="34" fillId="9" borderId="0" xfId="0" applyFont="1" applyFill="1" applyAlignment="1"/>
    <xf numFmtId="164" fontId="34" fillId="9" borderId="0" xfId="4" applyFont="1" applyFill="1"/>
    <xf numFmtId="170" fontId="7" fillId="8" borderId="1" xfId="0" applyNumberFormat="1" applyFont="1" applyFill="1" applyBorder="1" applyAlignment="1">
      <alignment horizontal="center" vertical="center"/>
    </xf>
    <xf numFmtId="0" fontId="35" fillId="0" borderId="0" xfId="0" applyFont="1" applyAlignment="1">
      <alignment vertical="center" wrapText="1"/>
    </xf>
    <xf numFmtId="0" fontId="15" fillId="8" borderId="1" xfId="3" applyFill="1" applyBorder="1" applyAlignment="1">
      <alignment horizontal="justify" vertical="center" wrapText="1"/>
    </xf>
    <xf numFmtId="0" fontId="16" fillId="24" borderId="4" xfId="0" applyFont="1" applyFill="1" applyBorder="1" applyAlignment="1">
      <alignment horizontal="center" vertical="center" wrapText="1"/>
    </xf>
    <xf numFmtId="0" fontId="16" fillId="24" borderId="11" xfId="0" applyFont="1" applyFill="1" applyBorder="1" applyAlignment="1">
      <alignment horizontal="center" vertical="center" wrapText="1"/>
    </xf>
    <xf numFmtId="0" fontId="7" fillId="8" borderId="1" xfId="0" applyFont="1" applyFill="1" applyBorder="1" applyAlignment="1">
      <alignment horizontal="justify" vertical="center" wrapText="1"/>
    </xf>
    <xf numFmtId="3" fontId="7" fillId="8" borderId="1" xfId="0" applyNumberFormat="1" applyFont="1" applyFill="1" applyBorder="1" applyAlignment="1">
      <alignment horizontal="center" vertical="center" wrapText="1"/>
    </xf>
    <xf numFmtId="10" fontId="7" fillId="8" borderId="1" xfId="1" applyNumberFormat="1" applyFont="1" applyFill="1" applyBorder="1" applyAlignment="1">
      <alignment horizontal="center" vertical="center" wrapText="1"/>
    </xf>
    <xf numFmtId="3" fontId="30" fillId="0" borderId="2" xfId="0" applyNumberFormat="1" applyFont="1" applyBorder="1" applyAlignment="1">
      <alignment vertical="center" wrapText="1"/>
    </xf>
    <xf numFmtId="169" fontId="36" fillId="0" borderId="1" xfId="2" applyNumberFormat="1" applyFont="1" applyBorder="1" applyAlignment="1">
      <alignment vertical="center"/>
    </xf>
    <xf numFmtId="3" fontId="0" fillId="0" borderId="1" xfId="0" applyNumberFormat="1" applyBorder="1" applyAlignment="1">
      <alignment horizontal="center" vertical="center"/>
    </xf>
    <xf numFmtId="3" fontId="30" fillId="0" borderId="1" xfId="0" applyNumberFormat="1" applyFont="1" applyBorder="1" applyAlignment="1">
      <alignment vertical="center" wrapText="1"/>
    </xf>
    <xf numFmtId="3" fontId="7" fillId="8" borderId="1" xfId="0" applyNumberFormat="1" applyFont="1" applyFill="1" applyBorder="1">
      <alignment vertical="center"/>
    </xf>
    <xf numFmtId="0" fontId="0" fillId="0" borderId="1" xfId="0" applyBorder="1" applyAlignment="1">
      <alignment horizontal="center" vertical="center" wrapText="1"/>
    </xf>
    <xf numFmtId="9" fontId="0" fillId="0" borderId="0" xfId="0" applyNumberFormat="1">
      <alignment vertical="center"/>
    </xf>
    <xf numFmtId="10" fontId="0" fillId="0" borderId="0" xfId="0" applyNumberFormat="1">
      <alignment vertical="center"/>
    </xf>
    <xf numFmtId="0" fontId="30" fillId="26" borderId="2" xfId="0" applyFont="1" applyFill="1" applyBorder="1" applyAlignment="1">
      <alignment horizontal="left" vertical="center" wrapText="1"/>
    </xf>
    <xf numFmtId="0" fontId="30" fillId="26" borderId="1" xfId="0" applyFont="1" applyFill="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vertical="center" wrapText="1"/>
    </xf>
    <xf numFmtId="3" fontId="37" fillId="0" borderId="1" xfId="0" quotePrefix="1" applyNumberFormat="1" applyFont="1" applyBorder="1">
      <alignment vertical="center"/>
    </xf>
    <xf numFmtId="3" fontId="37" fillId="0" borderId="1" xfId="0" quotePrefix="1" applyNumberFormat="1" applyFont="1" applyBorder="1" applyAlignment="1">
      <alignment horizontal="center" vertical="center"/>
    </xf>
    <xf numFmtId="0" fontId="8" fillId="8" borderId="2" xfId="0" applyFont="1" applyFill="1" applyBorder="1" applyAlignment="1">
      <alignment horizontal="center" vertical="center" wrapText="1"/>
    </xf>
    <xf numFmtId="0" fontId="8" fillId="8" borderId="2" xfId="0" applyFont="1" applyFill="1" applyBorder="1" applyAlignment="1">
      <alignment horizontal="left" vertical="center" indent="1"/>
    </xf>
    <xf numFmtId="0" fontId="20" fillId="0" borderId="0" xfId="0" applyFont="1" applyAlignment="1">
      <alignment horizontal="left" vertical="center"/>
    </xf>
    <xf numFmtId="0" fontId="39" fillId="0" borderId="0" xfId="0" applyFont="1">
      <alignment vertical="center"/>
    </xf>
    <xf numFmtId="0" fontId="39" fillId="0" borderId="0" xfId="0" applyFont="1" applyAlignment="1"/>
    <xf numFmtId="0" fontId="0" fillId="27" borderId="0" xfId="0" applyFill="1" applyAlignment="1"/>
    <xf numFmtId="3" fontId="0" fillId="27" borderId="0" xfId="0" applyNumberFormat="1" applyFill="1" applyAlignment="1"/>
    <xf numFmtId="0" fontId="41" fillId="27" borderId="0" xfId="0" applyFont="1" applyFill="1" applyAlignment="1">
      <alignment horizontal="center" vertical="center" wrapText="1"/>
    </xf>
    <xf numFmtId="3" fontId="42" fillId="18" borderId="2" xfId="0" applyNumberFormat="1" applyFont="1" applyFill="1" applyBorder="1" applyAlignment="1">
      <alignment vertical="center" wrapText="1"/>
    </xf>
    <xf numFmtId="3" fontId="39" fillId="0" borderId="1" xfId="0" applyNumberFormat="1" applyFont="1" applyBorder="1" applyAlignment="1">
      <alignment horizontal="center" vertical="center"/>
    </xf>
    <xf numFmtId="10" fontId="39" fillId="0" borderId="0" xfId="1" applyNumberFormat="1" applyFont="1" applyAlignment="1"/>
    <xf numFmtId="0" fontId="28" fillId="16" borderId="0" xfId="0" applyFont="1" applyFill="1">
      <alignment vertical="center"/>
    </xf>
    <xf numFmtId="0" fontId="26" fillId="16" borderId="0" xfId="0" applyFont="1" applyFill="1" applyAlignment="1">
      <alignment horizontal="center" vertical="center" wrapText="1"/>
    </xf>
    <xf numFmtId="0" fontId="45" fillId="16" borderId="0" xfId="0" applyFont="1" applyFill="1" applyAlignment="1">
      <alignment horizontal="center" vertical="center" wrapText="1"/>
    </xf>
    <xf numFmtId="0" fontId="46" fillId="16" borderId="0" xfId="0" applyFont="1" applyFill="1">
      <alignment vertical="center"/>
    </xf>
    <xf numFmtId="0" fontId="47" fillId="0" borderId="0" xfId="0" applyFont="1">
      <alignment vertical="center"/>
    </xf>
    <xf numFmtId="0" fontId="27" fillId="28" borderId="1" xfId="0" applyFont="1" applyFill="1" applyBorder="1" applyAlignment="1">
      <alignment horizontal="center" vertical="center" wrapText="1"/>
    </xf>
    <xf numFmtId="0" fontId="1" fillId="28" borderId="1" xfId="0" applyFont="1" applyFill="1" applyBorder="1">
      <alignment vertical="center"/>
    </xf>
    <xf numFmtId="3" fontId="30" fillId="28" borderId="1" xfId="0" applyNumberFormat="1" applyFont="1" applyFill="1" applyBorder="1" applyAlignment="1">
      <alignment vertical="center" wrapText="1"/>
    </xf>
    <xf numFmtId="10" fontId="0" fillId="28" borderId="1" xfId="1" applyNumberFormat="1" applyFont="1" applyFill="1" applyBorder="1" applyAlignment="1">
      <alignment vertical="center"/>
    </xf>
    <xf numFmtId="10" fontId="1" fillId="28" borderId="1" xfId="1" applyNumberFormat="1" applyFont="1" applyFill="1" applyBorder="1" applyAlignment="1">
      <alignment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9" fontId="20" fillId="0" borderId="1" xfId="0" applyNumberFormat="1" applyFont="1" applyBorder="1" applyAlignment="1">
      <alignment horizontal="center" vertical="center"/>
    </xf>
    <xf numFmtId="3" fontId="20" fillId="0" borderId="1" xfId="0" applyNumberFormat="1" applyFont="1" applyBorder="1" applyAlignment="1">
      <alignment horizontal="center" vertical="center"/>
    </xf>
    <xf numFmtId="0" fontId="15" fillId="8" borderId="1" xfId="3" applyFill="1" applyBorder="1" applyAlignment="1">
      <alignment horizontal="center" vertical="center" wrapText="1"/>
    </xf>
    <xf numFmtId="9" fontId="30" fillId="0" borderId="0" xfId="1" applyFont="1" applyFill="1" applyBorder="1" applyAlignment="1">
      <alignment horizontal="center" vertical="center" wrapText="1"/>
    </xf>
    <xf numFmtId="0" fontId="48" fillId="0" borderId="0" xfId="0" applyFont="1" applyAlignment="1">
      <alignment horizontal="center" vertical="center" wrapText="1"/>
    </xf>
    <xf numFmtId="0" fontId="44" fillId="16" borderId="0" xfId="0" applyFont="1" applyFill="1" applyAlignment="1">
      <alignment horizontal="center" vertical="center"/>
    </xf>
    <xf numFmtId="0" fontId="46" fillId="16" borderId="0" xfId="0" applyFont="1" applyFill="1" applyAlignment="1">
      <alignment horizontal="center" vertical="center"/>
    </xf>
    <xf numFmtId="3" fontId="49" fillId="27" borderId="2" xfId="0" applyNumberFormat="1" applyFont="1" applyFill="1" applyBorder="1" applyAlignment="1">
      <alignment vertical="center" wrapText="1"/>
    </xf>
    <xf numFmtId="0" fontId="30" fillId="27" borderId="1" xfId="0" applyFont="1" applyFill="1" applyBorder="1" applyAlignment="1">
      <alignment vertical="center" wrapText="1"/>
    </xf>
    <xf numFmtId="0" fontId="30" fillId="27" borderId="1" xfId="0" applyFont="1" applyFill="1" applyBorder="1" applyAlignment="1">
      <alignment horizontal="justify" vertical="center" wrapText="1"/>
    </xf>
    <xf numFmtId="0" fontId="30" fillId="27" borderId="1" xfId="0" quotePrefix="1" applyFont="1" applyFill="1" applyBorder="1" applyAlignment="1">
      <alignment vertical="center" wrapText="1"/>
    </xf>
    <xf numFmtId="168" fontId="30" fillId="27" borderId="1" xfId="0" applyNumberFormat="1" applyFont="1" applyFill="1" applyBorder="1" applyAlignment="1">
      <alignment horizontal="center" vertical="center" wrapText="1"/>
    </xf>
    <xf numFmtId="0" fontId="50" fillId="27" borderId="0" xfId="0" applyFont="1" applyFill="1">
      <alignment vertical="center"/>
    </xf>
    <xf numFmtId="0" fontId="30" fillId="27" borderId="2" xfId="0" applyFont="1" applyFill="1" applyBorder="1" applyAlignment="1">
      <alignment vertical="center" wrapText="1"/>
    </xf>
    <xf numFmtId="0" fontId="10" fillId="8" borderId="2" xfId="0" quotePrefix="1" applyFont="1" applyFill="1" applyBorder="1" applyAlignment="1">
      <alignment horizontal="center" vertical="center"/>
    </xf>
    <xf numFmtId="9" fontId="10" fillId="8" borderId="5" xfId="1" applyFont="1" applyFill="1" applyBorder="1" applyAlignment="1">
      <alignment horizontal="center" vertical="center" wrapText="1"/>
    </xf>
    <xf numFmtId="0" fontId="7" fillId="8" borderId="2" xfId="0" quotePrefix="1"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171" fontId="30" fillId="0" borderId="2" xfId="0" applyNumberFormat="1" applyFont="1" applyBorder="1" applyAlignment="1">
      <alignment horizontal="center" vertical="center" wrapText="1"/>
    </xf>
    <xf numFmtId="0" fontId="29" fillId="0" borderId="0" xfId="0" applyFont="1" applyAlignment="1">
      <alignment horizontal="left" vertical="center" wrapText="1"/>
    </xf>
    <xf numFmtId="0" fontId="51" fillId="0" borderId="0" xfId="0" applyFont="1">
      <alignment vertical="center"/>
    </xf>
    <xf numFmtId="0" fontId="9" fillId="8" borderId="5" xfId="0" applyFont="1" applyFill="1" applyBorder="1" applyAlignment="1">
      <alignment horizontal="left" vertical="center"/>
    </xf>
    <xf numFmtId="9" fontId="10" fillId="8" borderId="5" xfId="1" applyFont="1" applyFill="1" applyBorder="1" applyAlignment="1">
      <alignment vertical="center" wrapText="1"/>
    </xf>
    <xf numFmtId="9" fontId="10" fillId="8" borderId="3" xfId="1" applyFont="1" applyFill="1" applyBorder="1" applyAlignment="1">
      <alignment vertical="center" wrapText="1"/>
    </xf>
    <xf numFmtId="0" fontId="10" fillId="2" borderId="3" xfId="0" applyFont="1" applyFill="1" applyBorder="1" applyAlignment="1">
      <alignment vertical="center" wrapText="1"/>
    </xf>
    <xf numFmtId="0" fontId="10" fillId="2" borderId="5" xfId="0" applyFont="1" applyFill="1" applyBorder="1" applyAlignment="1">
      <alignment vertical="center" wrapText="1"/>
    </xf>
    <xf numFmtId="0" fontId="10" fillId="2" borderId="2" xfId="0" applyFont="1" applyFill="1" applyBorder="1" applyAlignment="1">
      <alignment horizontal="center" vertical="center" wrapText="1"/>
    </xf>
    <xf numFmtId="0" fontId="7" fillId="8" borderId="2" xfId="0" applyFont="1" applyFill="1" applyBorder="1" applyAlignment="1">
      <alignment horizontal="left" vertical="center" wrapText="1"/>
    </xf>
    <xf numFmtId="0" fontId="27" fillId="0" borderId="0" xfId="0" applyFont="1" applyAlignment="1">
      <alignment horizontal="center" vertical="center" wrapText="1"/>
    </xf>
    <xf numFmtId="0" fontId="7" fillId="8" borderId="2" xfId="0" applyFont="1" applyFill="1" applyBorder="1" applyAlignment="1">
      <alignment horizontal="left" vertical="center" wrapText="1" indent="1"/>
    </xf>
    <xf numFmtId="0" fontId="10" fillId="8" borderId="3" xfId="0" applyFont="1" applyFill="1" applyBorder="1">
      <alignment vertical="center"/>
    </xf>
    <xf numFmtId="0" fontId="7" fillId="8" borderId="1" xfId="0" applyFont="1" applyFill="1" applyBorder="1" applyAlignment="1">
      <alignment horizontal="left" vertical="center" indent="1"/>
    </xf>
    <xf numFmtId="0" fontId="15" fillId="8" borderId="1" xfId="3" quotePrefix="1" applyFill="1" applyBorder="1" applyAlignment="1">
      <alignment horizontal="center" vertical="center" wrapText="1"/>
    </xf>
    <xf numFmtId="0" fontId="15" fillId="8" borderId="2" xfId="3" quotePrefix="1" applyFill="1" applyBorder="1">
      <alignment vertical="center"/>
    </xf>
    <xf numFmtId="0" fontId="15" fillId="8" borderId="3" xfId="3" quotePrefix="1" applyFill="1" applyBorder="1">
      <alignment vertical="center"/>
    </xf>
    <xf numFmtId="0" fontId="0" fillId="0" borderId="1" xfId="0" applyBorder="1">
      <alignment vertical="center"/>
    </xf>
    <xf numFmtId="0" fontId="0" fillId="0" borderId="0" xfId="0" applyAlignment="1">
      <alignment horizontal="center" vertical="center"/>
    </xf>
    <xf numFmtId="0" fontId="0" fillId="0" borderId="0" xfId="0" applyAlignment="1">
      <alignment vertical="center" wrapText="1"/>
    </xf>
    <xf numFmtId="3" fontId="37" fillId="0" borderId="0" xfId="0" quotePrefix="1" applyNumberFormat="1" applyFont="1">
      <alignment vertical="center"/>
    </xf>
    <xf numFmtId="3" fontId="37" fillId="0" borderId="0" xfId="0" quotePrefix="1" applyNumberFormat="1" applyFont="1" applyAlignment="1">
      <alignment horizontal="center" vertical="center"/>
    </xf>
    <xf numFmtId="0" fontId="7" fillId="8" borderId="2" xfId="0" applyFont="1" applyFill="1" applyBorder="1" applyAlignment="1">
      <alignment horizontal="center" vertical="center"/>
    </xf>
    <xf numFmtId="0" fontId="7" fillId="8" borderId="3" xfId="0" applyFont="1" applyFill="1" applyBorder="1" applyAlignment="1">
      <alignment horizontal="center" vertical="center"/>
    </xf>
    <xf numFmtId="169" fontId="32" fillId="3" borderId="1" xfId="2" applyNumberFormat="1" applyFont="1" applyFill="1" applyBorder="1" applyAlignment="1">
      <alignment vertical="center"/>
    </xf>
    <xf numFmtId="0" fontId="15" fillId="0" borderId="1" xfId="3" applyBorder="1" applyAlignment="1">
      <alignment vertical="center" wrapText="1"/>
    </xf>
    <xf numFmtId="169" fontId="32" fillId="0" borderId="1" xfId="2" applyNumberFormat="1" applyFont="1" applyBorder="1" applyAlignment="1">
      <alignment vertical="center"/>
    </xf>
    <xf numFmtId="0" fontId="33" fillId="0" borderId="1" xfId="0" applyFont="1" applyBorder="1" applyAlignment="1">
      <alignment vertical="center" wrapText="1"/>
    </xf>
    <xf numFmtId="0" fontId="32" fillId="3" borderId="1" xfId="0" applyFont="1" applyFill="1" applyBorder="1" applyAlignment="1">
      <alignment vertical="center" wrapText="1"/>
    </xf>
    <xf numFmtId="0" fontId="52" fillId="0" borderId="0" xfId="0" applyFont="1" applyAlignment="1"/>
    <xf numFmtId="0" fontId="27" fillId="0" borderId="0" xfId="0" applyFont="1">
      <alignment vertical="center"/>
    </xf>
    <xf numFmtId="10" fontId="32" fillId="3" borderId="1" xfId="0" applyNumberFormat="1" applyFont="1" applyFill="1" applyBorder="1" applyAlignment="1">
      <alignment horizontal="center" vertical="center"/>
    </xf>
    <xf numFmtId="3" fontId="0" fillId="0" borderId="0" xfId="0" applyNumberFormat="1" applyAlignment="1">
      <alignment horizontal="center" vertical="center"/>
    </xf>
    <xf numFmtId="3" fontId="39" fillId="0" borderId="0" xfId="0" applyNumberFormat="1" applyFont="1" applyAlignment="1">
      <alignment horizontal="center" vertical="center"/>
    </xf>
    <xf numFmtId="9" fontId="7" fillId="8" borderId="1" xfId="1" applyFont="1" applyFill="1" applyBorder="1" applyAlignment="1">
      <alignment horizontal="center" vertical="center" wrapText="1"/>
    </xf>
    <xf numFmtId="164" fontId="7" fillId="8" borderId="1" xfId="1" applyNumberFormat="1" applyFont="1" applyFill="1" applyBorder="1" applyAlignment="1">
      <alignment horizontal="center" vertical="center" wrapText="1"/>
    </xf>
    <xf numFmtId="0" fontId="15" fillId="8" borderId="1" xfId="3" quotePrefix="1" applyFill="1" applyBorder="1" applyAlignment="1">
      <alignment vertical="center" wrapText="1"/>
    </xf>
    <xf numFmtId="0" fontId="53" fillId="8" borderId="1" xfId="0" applyFont="1" applyFill="1" applyBorder="1" applyAlignment="1">
      <alignment vertical="center" wrapText="1"/>
    </xf>
    <xf numFmtId="3" fontId="29" fillId="0" borderId="2" xfId="0" applyNumberFormat="1" applyFont="1" applyBorder="1" applyAlignment="1">
      <alignment vertical="center" wrapText="1"/>
    </xf>
    <xf numFmtId="3" fontId="31" fillId="18" borderId="2" xfId="0" applyNumberFormat="1" applyFont="1" applyFill="1" applyBorder="1" applyAlignment="1">
      <alignment vertical="center" wrapText="1"/>
    </xf>
    <xf numFmtId="9" fontId="20" fillId="0" borderId="0" xfId="1" applyFont="1" applyAlignment="1">
      <alignment vertical="center"/>
    </xf>
    <xf numFmtId="172" fontId="30" fillId="0" borderId="2" xfId="1" applyNumberFormat="1" applyFont="1" applyBorder="1" applyAlignment="1">
      <alignment horizontal="center" vertical="center" wrapText="1"/>
    </xf>
    <xf numFmtId="0" fontId="55" fillId="29" borderId="15" xfId="0" applyFont="1" applyFill="1" applyBorder="1" applyAlignment="1">
      <alignment horizontal="center" vertical="center" wrapText="1"/>
    </xf>
    <xf numFmtId="0" fontId="55" fillId="29" borderId="16" xfId="0" applyFont="1" applyFill="1" applyBorder="1" applyAlignment="1">
      <alignment horizontal="center" vertical="center" wrapText="1"/>
    </xf>
    <xf numFmtId="0" fontId="56" fillId="30" borderId="15" xfId="0" applyFont="1" applyFill="1" applyBorder="1" applyAlignment="1">
      <alignment horizontal="center" vertical="center"/>
    </xf>
    <xf numFmtId="0" fontId="56" fillId="30" borderId="16" xfId="0" applyFont="1" applyFill="1" applyBorder="1" applyAlignment="1">
      <alignment horizontal="center" vertical="center" wrapText="1"/>
    </xf>
    <xf numFmtId="0" fontId="15" fillId="30" borderId="16" xfId="3" applyFill="1" applyBorder="1" applyAlignment="1">
      <alignment horizontal="center" vertical="center" wrapText="1"/>
    </xf>
    <xf numFmtId="14" fontId="56" fillId="30" borderId="16" xfId="0" applyNumberFormat="1" applyFont="1" applyFill="1" applyBorder="1" applyAlignment="1">
      <alignment horizontal="center" vertical="center"/>
    </xf>
    <xf numFmtId="0" fontId="57" fillId="30" borderId="16" xfId="0" applyFont="1" applyFill="1" applyBorder="1" applyAlignment="1">
      <alignment horizontal="center" vertical="center"/>
    </xf>
    <xf numFmtId="0" fontId="56" fillId="30" borderId="16" xfId="0" applyFont="1" applyFill="1" applyBorder="1" applyAlignment="1">
      <alignment horizontal="center" vertical="center"/>
    </xf>
    <xf numFmtId="0" fontId="15" fillId="0" borderId="16" xfId="3" applyFill="1" applyBorder="1" applyAlignment="1">
      <alignment horizontal="center" vertical="center" wrapText="1"/>
    </xf>
    <xf numFmtId="3" fontId="37" fillId="0" borderId="3" xfId="0" quotePrefix="1" applyNumberFormat="1" applyFont="1" applyBorder="1">
      <alignment vertical="center"/>
    </xf>
    <xf numFmtId="0" fontId="0" fillId="0" borderId="9" xfId="0" applyBorder="1" applyAlignment="1">
      <alignment horizontal="center" vertical="center"/>
    </xf>
    <xf numFmtId="0" fontId="0" fillId="0" borderId="9" xfId="0" applyBorder="1" applyAlignment="1">
      <alignment vertical="center" wrapText="1"/>
    </xf>
    <xf numFmtId="0" fontId="56" fillId="0" borderId="1" xfId="0" applyFont="1" applyBorder="1" applyAlignment="1">
      <alignment horizontal="center" vertical="center"/>
    </xf>
    <xf numFmtId="0" fontId="15" fillId="0" borderId="1" xfId="3" applyFill="1" applyBorder="1" applyAlignment="1">
      <alignment horizontal="center" vertical="center" wrapText="1"/>
    </xf>
    <xf numFmtId="0" fontId="58" fillId="0" borderId="0" xfId="0" applyFont="1" applyAlignment="1"/>
    <xf numFmtId="0" fontId="59" fillId="0" borderId="0" xfId="0" applyFont="1">
      <alignment vertical="center"/>
    </xf>
    <xf numFmtId="0" fontId="5" fillId="8" borderId="0" xfId="0" applyFont="1" applyFill="1">
      <alignment vertical="center"/>
    </xf>
    <xf numFmtId="0" fontId="7" fillId="3" borderId="12" xfId="0" applyFont="1" applyFill="1" applyBorder="1">
      <alignment vertical="center"/>
    </xf>
    <xf numFmtId="0" fontId="7" fillId="3" borderId="4" xfId="0" applyFont="1" applyFill="1" applyBorder="1">
      <alignment vertical="center"/>
    </xf>
    <xf numFmtId="0" fontId="7" fillId="3" borderId="14" xfId="0" applyFont="1" applyFill="1" applyBorder="1">
      <alignment vertical="center"/>
    </xf>
    <xf numFmtId="0" fontId="61" fillId="3" borderId="0" xfId="0" applyFont="1" applyFill="1">
      <alignment vertical="center"/>
    </xf>
    <xf numFmtId="0" fontId="61" fillId="3" borderId="0" xfId="0" applyFont="1" applyFill="1" applyAlignment="1">
      <alignment horizontal="left" vertical="center"/>
    </xf>
    <xf numFmtId="0" fontId="7" fillId="8" borderId="2" xfId="0" applyFont="1" applyFill="1" applyBorder="1">
      <alignment vertical="center"/>
    </xf>
    <xf numFmtId="0" fontId="10" fillId="8" borderId="5" xfId="0" applyFont="1" applyFill="1" applyBorder="1">
      <alignment vertical="center"/>
    </xf>
    <xf numFmtId="0" fontId="10" fillId="2" borderId="5" xfId="0" applyFont="1" applyFill="1" applyBorder="1" applyAlignment="1">
      <alignment horizontal="left" vertical="center"/>
    </xf>
    <xf numFmtId="0" fontId="7" fillId="8" borderId="2" xfId="0" applyFont="1" applyFill="1" applyBorder="1" applyAlignment="1">
      <alignment horizontal="left" vertical="center"/>
    </xf>
    <xf numFmtId="9" fontId="15" fillId="8" borderId="3" xfId="3" applyNumberFormat="1" applyFill="1" applyBorder="1" applyAlignment="1">
      <alignment vertical="center" wrapText="1"/>
    </xf>
    <xf numFmtId="0" fontId="0" fillId="8" borderId="12" xfId="0" applyFill="1" applyBorder="1">
      <alignment vertical="center"/>
    </xf>
    <xf numFmtId="168" fontId="56" fillId="30" borderId="2" xfId="6" quotePrefix="1" applyNumberFormat="1" applyFont="1" applyFill="1" applyBorder="1" applyAlignment="1">
      <alignment horizontal="center" vertical="center"/>
    </xf>
    <xf numFmtId="167" fontId="7" fillId="8" borderId="1" xfId="0" quotePrefix="1" applyNumberFormat="1" applyFont="1" applyFill="1" applyBorder="1" applyAlignment="1">
      <alignment horizontal="center" vertical="center"/>
    </xf>
    <xf numFmtId="0" fontId="7" fillId="8" borderId="1" xfId="0" quotePrefix="1" applyFont="1" applyFill="1" applyBorder="1" applyAlignment="1">
      <alignment horizontal="center" vertical="center" wrapText="1"/>
    </xf>
    <xf numFmtId="0" fontId="7" fillId="8" borderId="2" xfId="0" quotePrefix="1" applyFont="1" applyFill="1" applyBorder="1" applyAlignment="1">
      <alignment horizontal="center" vertical="center" wrapText="1"/>
    </xf>
    <xf numFmtId="0" fontId="32" fillId="8" borderId="1" xfId="3" quotePrefix="1" applyFont="1" applyFill="1" applyBorder="1" applyAlignment="1">
      <alignment horizontal="center" vertical="center" wrapText="1"/>
    </xf>
    <xf numFmtId="0" fontId="7" fillId="8" borderId="1" xfId="0" applyFont="1" applyFill="1" applyBorder="1" applyAlignment="1">
      <alignment horizontal="center" vertical="center"/>
    </xf>
    <xf numFmtId="2" fontId="10" fillId="8" borderId="1" xfId="0" applyNumberFormat="1" applyFont="1" applyFill="1" applyBorder="1" applyAlignment="1">
      <alignment horizontal="center" vertical="center"/>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10" fillId="8"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9" fontId="7" fillId="8" borderId="2" xfId="0" applyNumberFormat="1" applyFont="1" applyFill="1" applyBorder="1" applyAlignment="1">
      <alignment horizontal="justify" vertical="center" wrapText="1"/>
    </xf>
    <xf numFmtId="9" fontId="7" fillId="8" borderId="3" xfId="0" applyNumberFormat="1" applyFont="1" applyFill="1" applyBorder="1" applyAlignment="1">
      <alignment horizontal="justify" vertical="center" wrapText="1"/>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7" fillId="8" borderId="2" xfId="0" applyFont="1" applyFill="1" applyBorder="1" applyAlignment="1">
      <alignment horizontal="center" vertical="center"/>
    </xf>
    <xf numFmtId="0" fontId="7" fillId="8" borderId="5" xfId="0" applyFont="1" applyFill="1" applyBorder="1" applyAlignment="1">
      <alignment horizontal="center" vertical="center"/>
    </xf>
    <xf numFmtId="0" fontId="7" fillId="8" borderId="3" xfId="0" applyFont="1" applyFill="1" applyBorder="1" applyAlignment="1">
      <alignment horizontal="center" vertical="center"/>
    </xf>
    <xf numFmtId="0" fontId="10" fillId="2" borderId="1" xfId="0" applyFont="1" applyFill="1" applyBorder="1" applyAlignment="1">
      <alignment horizontal="center" vertical="center"/>
    </xf>
    <xf numFmtId="0" fontId="15" fillId="8" borderId="1" xfId="3" applyFill="1" applyBorder="1" applyAlignment="1">
      <alignment horizontal="center" vertical="center" wrapText="1"/>
    </xf>
    <xf numFmtId="0" fontId="43" fillId="10" borderId="1" xfId="0" applyFont="1" applyFill="1" applyBorder="1" applyAlignment="1">
      <alignment horizontal="center" vertical="center"/>
    </xf>
    <xf numFmtId="0" fontId="8" fillId="4" borderId="1" xfId="0" applyFont="1" applyFill="1" applyBorder="1" applyAlignment="1">
      <alignment horizontal="center" vertical="center"/>
    </xf>
    <xf numFmtId="0" fontId="15" fillId="8" borderId="1" xfId="3" applyFill="1" applyBorder="1" applyAlignment="1">
      <alignment horizontal="center" vertical="center"/>
    </xf>
    <xf numFmtId="0" fontId="17" fillId="8" borderId="1" xfId="0" applyFont="1" applyFill="1" applyBorder="1" applyAlignment="1">
      <alignment horizontal="center" vertical="center"/>
    </xf>
    <xf numFmtId="0" fontId="18" fillId="8" borderId="1" xfId="3" applyFont="1" applyFill="1" applyBorder="1" applyAlignment="1">
      <alignment horizontal="center" vertical="center" wrapText="1"/>
    </xf>
    <xf numFmtId="0" fontId="14" fillId="8" borderId="1" xfId="0" applyFont="1" applyFill="1" applyBorder="1" applyAlignment="1">
      <alignment horizontal="center" vertical="center" wrapText="1"/>
    </xf>
    <xf numFmtId="0" fontId="15" fillId="8" borderId="2" xfId="3" applyFill="1" applyBorder="1" applyAlignment="1">
      <alignment horizontal="center" vertical="center" wrapText="1"/>
    </xf>
    <xf numFmtId="0" fontId="27" fillId="0" borderId="5" xfId="0" applyFont="1" applyBorder="1" applyAlignment="1">
      <alignment horizontal="center" vertical="center" wrapText="1"/>
    </xf>
    <xf numFmtId="0" fontId="27" fillId="0" borderId="3" xfId="0" applyFont="1" applyBorder="1" applyAlignment="1">
      <alignment horizontal="center" vertical="center" wrapText="1"/>
    </xf>
    <xf numFmtId="0" fontId="8" fillId="6" borderId="1" xfId="0" applyFont="1" applyFill="1" applyBorder="1" applyAlignment="1">
      <alignment horizontal="center" vertical="center" wrapText="1"/>
    </xf>
    <xf numFmtId="0" fontId="10" fillId="6" borderId="2" xfId="0" applyFont="1" applyFill="1" applyBorder="1" applyAlignment="1">
      <alignment horizontal="left" vertical="top" wrapText="1"/>
    </xf>
    <xf numFmtId="0" fontId="10" fillId="6" borderId="3" xfId="0" applyFont="1" applyFill="1" applyBorder="1" applyAlignment="1">
      <alignment horizontal="left" vertical="top" wrapText="1"/>
    </xf>
    <xf numFmtId="0" fontId="9" fillId="8" borderId="5" xfId="0" applyFont="1" applyFill="1" applyBorder="1" applyAlignment="1">
      <alignment horizontal="justify" vertical="center" wrapText="1"/>
    </xf>
    <xf numFmtId="0" fontId="9" fillId="8" borderId="3" xfId="0" applyFont="1" applyFill="1" applyBorder="1" applyAlignment="1">
      <alignment horizontal="justify" vertical="center" wrapText="1"/>
    </xf>
    <xf numFmtId="0" fontId="10" fillId="4" borderId="6" xfId="0" applyFont="1" applyFill="1" applyBorder="1" applyAlignment="1">
      <alignment horizontal="center" vertical="top" wrapText="1"/>
    </xf>
    <xf numFmtId="0" fontId="10" fillId="4" borderId="7" xfId="0" applyFont="1" applyFill="1" applyBorder="1" applyAlignment="1">
      <alignment horizontal="center" vertical="top" wrapText="1"/>
    </xf>
    <xf numFmtId="0" fontId="10" fillId="4" borderId="1" xfId="0" applyFont="1" applyFill="1" applyBorder="1" applyAlignment="1">
      <alignment horizontal="center" vertical="center"/>
    </xf>
    <xf numFmtId="0" fontId="15" fillId="8" borderId="2" xfId="3" applyFill="1" applyBorder="1" applyAlignment="1">
      <alignment horizontal="center" vertical="center"/>
    </xf>
    <xf numFmtId="0" fontId="15" fillId="8" borderId="5" xfId="3" applyFill="1" applyBorder="1" applyAlignment="1">
      <alignment horizontal="center" vertical="center"/>
    </xf>
    <xf numFmtId="0" fontId="15" fillId="8" borderId="3" xfId="3" applyFill="1" applyBorder="1" applyAlignment="1">
      <alignment horizontal="center" vertical="center"/>
    </xf>
    <xf numFmtId="0" fontId="7" fillId="8" borderId="2" xfId="0" applyFont="1" applyFill="1" applyBorder="1" applyAlignment="1">
      <alignment horizontal="left" vertical="top" wrapText="1"/>
    </xf>
    <xf numFmtId="0" fontId="7" fillId="8" borderId="3" xfId="0" applyFont="1" applyFill="1" applyBorder="1" applyAlignment="1">
      <alignment horizontal="left" vertical="top" wrapText="1"/>
    </xf>
    <xf numFmtId="0" fontId="7" fillId="8" borderId="1" xfId="0" applyFont="1" applyFill="1" applyBorder="1" applyAlignment="1">
      <alignment horizontal="justify" vertical="center" wrapText="1"/>
    </xf>
    <xf numFmtId="0" fontId="13" fillId="8" borderId="1"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7" fillId="8" borderId="2" xfId="0" applyFont="1" applyFill="1" applyBorder="1" applyAlignment="1">
      <alignment horizontal="left" vertical="center" wrapText="1" indent="1"/>
    </xf>
    <xf numFmtId="0" fontId="7" fillId="8" borderId="5" xfId="0" applyFont="1" applyFill="1" applyBorder="1" applyAlignment="1">
      <alignment horizontal="left" vertical="center" wrapText="1" indent="1"/>
    </xf>
    <xf numFmtId="0" fontId="7" fillId="8" borderId="3" xfId="0" applyFont="1" applyFill="1" applyBorder="1" applyAlignment="1">
      <alignment horizontal="left" vertical="center" wrapText="1" indent="1"/>
    </xf>
    <xf numFmtId="0" fontId="7" fillId="8" borderId="11" xfId="0" applyFont="1" applyFill="1" applyBorder="1" applyAlignment="1">
      <alignment horizontal="left" vertical="center" wrapText="1" indent="1"/>
    </xf>
    <xf numFmtId="0" fontId="7" fillId="8" borderId="4" xfId="0" applyFont="1" applyFill="1" applyBorder="1" applyAlignment="1">
      <alignment horizontal="left" vertical="center" wrapText="1" indent="1"/>
    </xf>
    <xf numFmtId="0" fontId="7" fillId="8" borderId="14" xfId="0" applyFont="1" applyFill="1" applyBorder="1" applyAlignment="1">
      <alignment horizontal="left" vertical="center" wrapText="1" indent="1"/>
    </xf>
    <xf numFmtId="0" fontId="8" fillId="6" borderId="2" xfId="0" applyFont="1" applyFill="1" applyBorder="1" applyAlignment="1" applyProtection="1">
      <alignment horizontal="center" vertical="center"/>
      <protection locked="0"/>
    </xf>
    <xf numFmtId="0" fontId="8" fillId="6" borderId="5" xfId="0" applyFont="1" applyFill="1" applyBorder="1" applyAlignment="1" applyProtection="1">
      <alignment horizontal="center" vertical="center"/>
      <protection locked="0"/>
    </xf>
    <xf numFmtId="0" fontId="8" fillId="6" borderId="3" xfId="0" applyFont="1" applyFill="1" applyBorder="1" applyAlignment="1" applyProtection="1">
      <alignment horizontal="center" vertical="center"/>
      <protection locked="0"/>
    </xf>
    <xf numFmtId="0" fontId="7" fillId="8" borderId="2" xfId="0" applyFont="1" applyFill="1" applyBorder="1" applyAlignment="1" applyProtection="1">
      <alignment horizontal="left" vertical="center" indent="1"/>
      <protection locked="0"/>
    </xf>
    <xf numFmtId="0" fontId="7" fillId="8" borderId="3" xfId="0" applyFont="1" applyFill="1" applyBorder="1" applyAlignment="1" applyProtection="1">
      <alignment horizontal="left" vertical="center" indent="1"/>
      <protection locked="0"/>
    </xf>
    <xf numFmtId="0" fontId="54" fillId="7" borderId="2" xfId="0" applyFont="1" applyFill="1" applyBorder="1" applyAlignment="1" applyProtection="1">
      <alignment horizontal="center" vertical="center"/>
      <protection locked="0"/>
    </xf>
    <xf numFmtId="0" fontId="54" fillId="7" borderId="5" xfId="0" applyFont="1" applyFill="1" applyBorder="1" applyAlignment="1" applyProtection="1">
      <alignment horizontal="center" vertical="center"/>
      <protection locked="0"/>
    </xf>
    <xf numFmtId="0" fontId="54" fillId="7" borderId="3"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9" fillId="4" borderId="1" xfId="0" applyFont="1" applyFill="1" applyBorder="1" applyAlignment="1">
      <alignment horizontal="center" vertical="center"/>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7" fillId="8" borderId="2" xfId="0" applyFont="1" applyFill="1" applyBorder="1" applyAlignment="1" applyProtection="1">
      <alignment horizontal="center" vertical="center" wrapText="1"/>
      <protection locked="0"/>
    </xf>
    <xf numFmtId="0" fontId="7" fillId="8" borderId="3" xfId="0" applyFont="1" applyFill="1" applyBorder="1" applyAlignment="1" applyProtection="1">
      <alignment horizontal="center" vertical="center" wrapText="1"/>
      <protection locked="0"/>
    </xf>
    <xf numFmtId="0" fontId="10" fillId="8" borderId="1" xfId="0" applyFont="1" applyFill="1" applyBorder="1" applyAlignment="1">
      <alignment horizontal="center" vertical="center"/>
    </xf>
    <xf numFmtId="0" fontId="7" fillId="8" borderId="2" xfId="0" applyFont="1" applyFill="1" applyBorder="1" applyAlignment="1" applyProtection="1">
      <alignment horizontal="center" vertical="center"/>
      <protection locked="0"/>
    </xf>
    <xf numFmtId="0" fontId="7" fillId="8" borderId="3" xfId="0" applyFont="1" applyFill="1" applyBorder="1" applyAlignment="1" applyProtection="1">
      <alignment horizontal="center" vertical="center"/>
      <protection locked="0"/>
    </xf>
    <xf numFmtId="0" fontId="15" fillId="8" borderId="1" xfId="3" quotePrefix="1" applyFill="1" applyBorder="1" applyAlignment="1">
      <alignment horizontal="center" vertical="center" wrapText="1"/>
    </xf>
    <xf numFmtId="0" fontId="60" fillId="8" borderId="1" xfId="0" applyFont="1" applyFill="1" applyBorder="1" applyAlignment="1">
      <alignment horizontal="center" vertical="center" wrapText="1"/>
    </xf>
    <xf numFmtId="0" fontId="7" fillId="3" borderId="8" xfId="0" applyFont="1" applyFill="1" applyBorder="1" applyAlignment="1">
      <alignment horizontal="left" vertical="center"/>
    </xf>
    <xf numFmtId="0" fontId="7" fillId="3" borderId="7" xfId="0" applyFont="1" applyFill="1" applyBorder="1" applyAlignment="1">
      <alignment horizontal="left" vertical="center"/>
    </xf>
    <xf numFmtId="0" fontId="7" fillId="8" borderId="5" xfId="0" applyFont="1" applyFill="1" applyBorder="1" applyAlignment="1">
      <alignment horizontal="left" vertical="center"/>
    </xf>
    <xf numFmtId="0" fontId="10" fillId="8" borderId="1" xfId="0" applyFont="1" applyFill="1" applyBorder="1" applyAlignment="1">
      <alignment horizontal="left" vertical="center"/>
    </xf>
    <xf numFmtId="0" fontId="10" fillId="8" borderId="10" xfId="0" applyFont="1" applyFill="1" applyBorder="1" applyAlignment="1">
      <alignment horizontal="center" vertical="center"/>
    </xf>
    <xf numFmtId="0" fontId="10" fillId="8" borderId="10" xfId="0" applyFont="1" applyFill="1" applyBorder="1" applyAlignment="1">
      <alignment horizontal="center" vertical="center" wrapText="1"/>
    </xf>
    <xf numFmtId="0" fontId="10" fillId="2" borderId="2"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7" fillId="8" borderId="2" xfId="2" applyNumberFormat="1" applyFont="1" applyFill="1" applyBorder="1" applyAlignment="1" applyProtection="1">
      <alignment horizontal="left" vertical="center" wrapText="1"/>
      <protection locked="0"/>
    </xf>
    <xf numFmtId="0" fontId="7" fillId="8" borderId="3" xfId="2" applyNumberFormat="1" applyFont="1" applyFill="1" applyBorder="1" applyAlignment="1" applyProtection="1">
      <alignment horizontal="left" vertical="center" wrapText="1"/>
      <protection locked="0"/>
    </xf>
    <xf numFmtId="0" fontId="10" fillId="8" borderId="2" xfId="0" applyFont="1" applyFill="1" applyBorder="1" applyAlignment="1" applyProtection="1">
      <alignment horizontal="center" vertical="center"/>
      <protection locked="0"/>
    </xf>
    <xf numFmtId="0" fontId="10" fillId="8" borderId="3" xfId="0" applyFont="1" applyFill="1" applyBorder="1" applyAlignment="1" applyProtection="1">
      <alignment horizontal="center" vertical="center"/>
      <protection locked="0"/>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5" fillId="8" borderId="2" xfId="3" quotePrefix="1" applyFill="1" applyBorder="1" applyAlignment="1">
      <alignment horizontal="center" vertical="center" wrapText="1"/>
    </xf>
    <xf numFmtId="0" fontId="15" fillId="8" borderId="5" xfId="3" applyFill="1" applyBorder="1" applyAlignment="1">
      <alignment horizontal="center" vertical="center" wrapText="1"/>
    </xf>
    <xf numFmtId="0" fontId="15" fillId="8" borderId="3" xfId="3" applyFill="1" applyBorder="1" applyAlignment="1">
      <alignment horizontal="center" vertical="center" wrapText="1"/>
    </xf>
    <xf numFmtId="0" fontId="7" fillId="8" borderId="6" xfId="0" applyFont="1" applyFill="1" applyBorder="1" applyAlignment="1">
      <alignment horizontal="left" vertical="top" wrapText="1"/>
    </xf>
    <xf numFmtId="0" fontId="7" fillId="8" borderId="8" xfId="0" applyFont="1" applyFill="1" applyBorder="1" applyAlignment="1">
      <alignment horizontal="left" vertical="top" wrapText="1"/>
    </xf>
    <xf numFmtId="0" fontId="7" fillId="8" borderId="7" xfId="0" applyFont="1" applyFill="1" applyBorder="1" applyAlignment="1">
      <alignment horizontal="left" vertical="top" wrapText="1"/>
    </xf>
    <xf numFmtId="0" fontId="8" fillId="4" borderId="2"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3" xfId="0" applyFont="1" applyFill="1" applyBorder="1" applyAlignment="1">
      <alignment horizontal="center" vertical="center"/>
    </xf>
    <xf numFmtId="0" fontId="7" fillId="8" borderId="2"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22" fillId="25" borderId="4" xfId="0" applyFont="1" applyFill="1" applyBorder="1" applyAlignment="1">
      <alignment horizontal="center" vertical="center" wrapText="1"/>
    </xf>
    <xf numFmtId="0" fontId="16" fillId="15" borderId="4" xfId="0" applyFont="1" applyFill="1" applyBorder="1" applyAlignment="1">
      <alignment horizontal="center" vertical="center" wrapText="1"/>
    </xf>
    <xf numFmtId="0" fontId="16" fillId="9" borderId="5" xfId="0" applyFont="1" applyFill="1" applyBorder="1" applyAlignment="1">
      <alignment horizontal="center" vertical="center" wrapText="1"/>
    </xf>
    <xf numFmtId="0" fontId="31" fillId="9" borderId="1" xfId="0" applyFont="1" applyFill="1" applyBorder="1" applyAlignment="1">
      <alignment horizontal="center" vertical="center" wrapText="1"/>
    </xf>
    <xf numFmtId="0" fontId="16" fillId="21" borderId="4" xfId="0" applyFont="1" applyFill="1" applyBorder="1" applyAlignment="1">
      <alignment horizontal="center" vertical="center"/>
    </xf>
    <xf numFmtId="0" fontId="16" fillId="22" borderId="4" xfId="0" applyFont="1" applyFill="1" applyBorder="1" applyAlignment="1">
      <alignment horizontal="center" vertical="center"/>
    </xf>
    <xf numFmtId="0" fontId="16" fillId="23" borderId="4" xfId="0" applyFont="1" applyFill="1" applyBorder="1" applyAlignment="1">
      <alignment horizontal="center" vertical="center"/>
    </xf>
    <xf numFmtId="0" fontId="31" fillId="9" borderId="5" xfId="0" applyFont="1" applyFill="1" applyBorder="1" applyAlignment="1">
      <alignment horizontal="center" vertical="center" wrapText="1"/>
    </xf>
    <xf numFmtId="0" fontId="38" fillId="9" borderId="5" xfId="0" applyFont="1" applyFill="1" applyBorder="1" applyAlignment="1">
      <alignment horizontal="center" vertical="center" wrapText="1"/>
    </xf>
    <xf numFmtId="0" fontId="16" fillId="13" borderId="4" xfId="0" applyFont="1" applyFill="1" applyBorder="1" applyAlignment="1">
      <alignment horizontal="center" vertical="center" wrapText="1"/>
    </xf>
    <xf numFmtId="0" fontId="16" fillId="14" borderId="4" xfId="0" applyFont="1" applyFill="1" applyBorder="1" applyAlignment="1">
      <alignment horizontal="center" vertical="center" wrapText="1"/>
    </xf>
    <xf numFmtId="0" fontId="16" fillId="12" borderId="4" xfId="0" applyFont="1" applyFill="1" applyBorder="1" applyAlignment="1">
      <alignment horizontal="center" vertical="center" wrapText="1"/>
    </xf>
    <xf numFmtId="0" fontId="40" fillId="17" borderId="4" xfId="0" applyFont="1" applyFill="1" applyBorder="1" applyAlignment="1">
      <alignment horizontal="center" vertical="center" wrapText="1"/>
    </xf>
    <xf numFmtId="0" fontId="40" fillId="18" borderId="4" xfId="0" applyFont="1" applyFill="1" applyBorder="1" applyAlignment="1">
      <alignment horizontal="center" vertical="center" wrapText="1"/>
    </xf>
    <xf numFmtId="0" fontId="16" fillId="19" borderId="4" xfId="0" applyFont="1" applyFill="1" applyBorder="1" applyAlignment="1">
      <alignment horizontal="center" vertical="center"/>
    </xf>
    <xf numFmtId="0" fontId="16" fillId="16" borderId="11" xfId="0" applyFont="1" applyFill="1" applyBorder="1" applyAlignment="1">
      <alignment horizontal="center" vertical="center" wrapText="1"/>
    </xf>
    <xf numFmtId="0" fontId="16" fillId="16" borderId="4" xfId="0" applyFont="1" applyFill="1" applyBorder="1" applyAlignment="1">
      <alignment horizontal="center" vertical="center" wrapText="1"/>
    </xf>
    <xf numFmtId="0" fontId="40" fillId="11" borderId="4" xfId="0" applyFont="1" applyFill="1" applyBorder="1" applyAlignment="1">
      <alignment horizontal="center" vertical="center" wrapText="1"/>
    </xf>
    <xf numFmtId="0" fontId="16" fillId="20" borderId="4" xfId="0" applyFont="1" applyFill="1" applyBorder="1" applyAlignment="1">
      <alignment horizontal="center" vertical="center"/>
    </xf>
    <xf numFmtId="0" fontId="16" fillId="24" borderId="4" xfId="0" applyFont="1" applyFill="1" applyBorder="1" applyAlignment="1">
      <alignment horizontal="center" vertical="center" wrapText="1"/>
    </xf>
    <xf numFmtId="0" fontId="59" fillId="3" borderId="0" xfId="0" applyFont="1" applyFill="1">
      <alignment vertical="center"/>
    </xf>
    <xf numFmtId="0" fontId="59" fillId="0" borderId="0" xfId="0" applyFont="1" applyProtection="1">
      <alignment vertical="center"/>
      <protection locked="0"/>
    </xf>
    <xf numFmtId="0" fontId="59" fillId="3" borderId="0" xfId="0" applyFont="1" applyFill="1" applyProtection="1">
      <alignment vertical="center"/>
      <protection locked="0"/>
    </xf>
    <xf numFmtId="0" fontId="63" fillId="0" borderId="0" xfId="0" applyFont="1">
      <alignment vertical="center"/>
    </xf>
    <xf numFmtId="0" fontId="64" fillId="0" borderId="0" xfId="0" applyFont="1">
      <alignment vertical="center"/>
    </xf>
    <xf numFmtId="0" fontId="65" fillId="0" borderId="0" xfId="0" applyFont="1">
      <alignment vertical="center"/>
    </xf>
    <xf numFmtId="0" fontId="64" fillId="27" borderId="0" xfId="0" applyFont="1" applyFill="1">
      <alignment vertical="center"/>
    </xf>
    <xf numFmtId="0" fontId="66" fillId="0" borderId="0" xfId="3" applyFont="1">
      <alignment vertical="center"/>
    </xf>
    <xf numFmtId="0" fontId="67" fillId="0" borderId="0" xfId="0" applyFont="1">
      <alignment vertical="center"/>
    </xf>
    <xf numFmtId="0" fontId="51" fillId="0" borderId="0" xfId="0" applyFont="1" applyAlignment="1">
      <alignment horizontal="center" vertical="center"/>
    </xf>
    <xf numFmtId="0" fontId="51" fillId="3" borderId="0" xfId="0" applyFont="1" applyFill="1">
      <alignment vertical="center"/>
    </xf>
    <xf numFmtId="3" fontId="68" fillId="0" borderId="0" xfId="3" applyNumberFormat="1" applyFont="1">
      <alignment vertical="center"/>
    </xf>
    <xf numFmtId="3" fontId="51" fillId="0" borderId="0" xfId="0" applyNumberFormat="1" applyFont="1">
      <alignment vertical="center"/>
    </xf>
    <xf numFmtId="9" fontId="51" fillId="0" borderId="0" xfId="1" applyFont="1" applyAlignment="1">
      <alignment vertical="center"/>
    </xf>
    <xf numFmtId="0" fontId="68" fillId="0" borderId="0" xfId="3" applyFont="1">
      <alignment vertical="center"/>
    </xf>
    <xf numFmtId="167" fontId="51" fillId="0" borderId="0" xfId="0" applyNumberFormat="1" applyFont="1">
      <alignment vertical="center"/>
    </xf>
    <xf numFmtId="0" fontId="69" fillId="0" borderId="0" xfId="0" applyFont="1">
      <alignment vertical="center"/>
    </xf>
    <xf numFmtId="0" fontId="70" fillId="0" borderId="0" xfId="0" applyFont="1">
      <alignment vertical="center"/>
    </xf>
    <xf numFmtId="0" fontId="71" fillId="0" borderId="0" xfId="0" applyFont="1">
      <alignment vertical="center"/>
    </xf>
    <xf numFmtId="10" fontId="51" fillId="0" borderId="0" xfId="1" applyNumberFormat="1" applyFont="1" applyAlignment="1">
      <alignment vertical="center"/>
    </xf>
    <xf numFmtId="0" fontId="72" fillId="0" borderId="0" xfId="0" applyFont="1">
      <alignment vertical="center"/>
    </xf>
    <xf numFmtId="0" fontId="73" fillId="0" borderId="0" xfId="0" applyFont="1">
      <alignment vertical="center"/>
    </xf>
    <xf numFmtId="0" fontId="51" fillId="0" borderId="0" xfId="0" applyFont="1" applyProtection="1">
      <alignment vertical="center"/>
      <protection locked="0"/>
    </xf>
    <xf numFmtId="0" fontId="51" fillId="3" borderId="0" xfId="0" applyFont="1" applyFill="1" applyProtection="1">
      <alignment vertical="center"/>
      <protection locked="0"/>
    </xf>
  </cellXfs>
  <cellStyles count="7">
    <cellStyle name="Hipervínculo" xfId="3" builtinId="8"/>
    <cellStyle name="Hipervínculo 2" xfId="5" xr:uid="{00000000-0005-0000-0000-000001000000}"/>
    <cellStyle name="Millares" xfId="2" builtinId="3"/>
    <cellStyle name="Millares [0]" xfId="4" builtinId="6"/>
    <cellStyle name="Normal" xfId="0" builtinId="0"/>
    <cellStyle name="Normal 2" xfId="6" xr:uid="{00000000-0005-0000-0000-000005000000}"/>
    <cellStyle name="Porcentaje" xfId="1" builtinId="5"/>
  </cellStyles>
  <dxfs count="0"/>
  <tableStyles count="0" defaultTableStyle="TableStyleMedium2" defaultPivotStyle="PivotStyleLight16"/>
  <colors>
    <mruColors>
      <color rgb="FF990099"/>
      <color rgb="FF0000FF"/>
      <color rgb="FF660033"/>
      <color rgb="FFFF0000"/>
      <color rgb="FF00FFFF"/>
      <color rgb="FFCCFF33"/>
      <color rgb="FFFFCCFF"/>
      <color rgb="FFCCCC00"/>
      <color rgb="FFFFFF99"/>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es-PY" sz="1400"/>
              <a:t>Nivel de Cumplimiento - Transparencia Activa Ley N° 5282/14</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es-PY"/>
        </a:p>
      </c:txPr>
    </c:title>
    <c:autoTitleDeleted val="0"/>
    <c:plotArea>
      <c:layout>
        <c:manualLayout>
          <c:layoutTarget val="inner"/>
          <c:xMode val="edge"/>
          <c:yMode val="edge"/>
          <c:x val="2.549317390875451E-2"/>
          <c:y val="0.15457516339869282"/>
          <c:w val="0.95993929814338574"/>
          <c:h val="0.62190674695074877"/>
        </c:manualLayout>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'MATRIZ RCC_1er Trim.26'!$A$50:$A$52</c:f>
              <c:strCache>
                <c:ptCount val="3"/>
                <c:pt idx="0">
                  <c:v>Enero</c:v>
                </c:pt>
                <c:pt idx="1">
                  <c:v>Febrero</c:v>
                </c:pt>
                <c:pt idx="2">
                  <c:v>Marzo</c:v>
                </c:pt>
              </c:strCache>
            </c:strRef>
          </c:cat>
          <c:val>
            <c:numRef>
              <c:f>'MATRIZ RCC_1er Trim.26'!$B$50:$B$52</c:f>
              <c:numCache>
                <c:formatCode>0%</c:formatCode>
                <c:ptCount val="3"/>
                <c:pt idx="0">
                  <c:v>1</c:v>
                </c:pt>
                <c:pt idx="1">
                  <c:v>1</c:v>
                </c:pt>
                <c:pt idx="2">
                  <c:v>1</c:v>
                </c:pt>
              </c:numCache>
            </c:numRef>
          </c:val>
          <c:extLst>
            <c:ext xmlns:c16="http://schemas.microsoft.com/office/drawing/2014/chart" uri="{C3380CC4-5D6E-409C-BE32-E72D297353CC}">
              <c16:uniqueId val="{00000000-1DFE-4F0E-999F-0C38B74ED9D6}"/>
            </c:ext>
          </c:extLst>
        </c:ser>
        <c:dLbls>
          <c:dLblPos val="inEnd"/>
          <c:showLegendKey val="0"/>
          <c:showVal val="1"/>
          <c:showCatName val="0"/>
          <c:showSerName val="0"/>
          <c:showPercent val="0"/>
          <c:showBubbleSize val="0"/>
        </c:dLbls>
        <c:gapWidth val="65"/>
        <c:axId val="881812688"/>
        <c:axId val="881813776"/>
      </c:barChart>
      <c:catAx>
        <c:axId val="88181268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PY"/>
          </a:p>
        </c:txPr>
        <c:crossAx val="881813776"/>
        <c:crosses val="autoZero"/>
        <c:auto val="1"/>
        <c:lblAlgn val="ctr"/>
        <c:lblOffset val="100"/>
        <c:noMultiLvlLbl val="0"/>
      </c:catAx>
      <c:valAx>
        <c:axId val="88181377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881812688"/>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PY"/>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n-US" sz="1600">
                <a:solidFill>
                  <a:sysClr val="windowText" lastClr="000000"/>
                </a:solidFill>
              </a:rPr>
              <a:t>Contrataciones realizadas del 4to Trimestre</a:t>
            </a:r>
            <a:r>
              <a:rPr lang="en-US" sz="1600" baseline="0">
                <a:solidFill>
                  <a:sysClr val="windowText" lastClr="000000"/>
                </a:solidFill>
              </a:rPr>
              <a:t> - Ejercicio 2023</a:t>
            </a:r>
            <a:endParaRPr lang="en-US" sz="1600">
              <a:solidFill>
                <a:sysClr val="windowText" lastClr="000000"/>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Auxiliar!$H$46</c:f>
              <c:strCache>
                <c:ptCount val="1"/>
                <c:pt idx="0">
                  <c:v>Cantidad</c:v>
                </c:pt>
              </c:strCache>
            </c:strRef>
          </c:tx>
          <c:explosion val="29"/>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14D9-4B4A-BFCC-EB14CE6FD683}"/>
              </c:ext>
            </c:extLst>
          </c:dPt>
          <c:dPt>
            <c:idx val="1"/>
            <c:bubble3D val="0"/>
            <c:explosion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14D9-4B4A-BFCC-EB14CE6FD683}"/>
              </c:ext>
            </c:extLst>
          </c:dPt>
          <c:dLbls>
            <c:dLbl>
              <c:idx val="0"/>
              <c:layout>
                <c:manualLayout>
                  <c:x val="7.5457037534911175E-3"/>
                  <c:y val="1.3165830648604911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4D9-4B4A-BFCC-EB14CE6FD683}"/>
                </c:ext>
              </c:extLst>
            </c:dLbl>
            <c:dLbl>
              <c:idx val="1"/>
              <c:layout>
                <c:manualLayout>
                  <c:x val="-2.5556931212806402E-2"/>
                  <c:y val="-0.20990394792153005"/>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4D9-4B4A-BFCC-EB14CE6FD683}"/>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PY"/>
              </a:p>
            </c:txPr>
            <c:dLblPos val="ctr"/>
            <c:showLegendKey val="0"/>
            <c:showVal val="1"/>
            <c:showCatName val="1"/>
            <c:showSerName val="0"/>
            <c:showPercent val="1"/>
            <c:showBubbleSize val="0"/>
            <c:showLeaderLines val="0"/>
            <c:extLst>
              <c:ext xmlns:c15="http://schemas.microsoft.com/office/drawing/2012/chart" uri="{CE6537A1-D6FC-4f65-9D91-7224C49458BB}"/>
            </c:extLst>
          </c:dLbls>
          <c:cat>
            <c:strRef>
              <c:f>Auxiliar!$G$47:$G$48</c:f>
              <c:strCache>
                <c:ptCount val="2"/>
                <c:pt idx="0">
                  <c:v>Adjudicado</c:v>
                </c:pt>
                <c:pt idx="1">
                  <c:v>En proceso</c:v>
                </c:pt>
              </c:strCache>
            </c:strRef>
          </c:cat>
          <c:val>
            <c:numRef>
              <c:f>Auxiliar!$H$47:$H$48</c:f>
              <c:numCache>
                <c:formatCode>General</c:formatCode>
                <c:ptCount val="2"/>
                <c:pt idx="1">
                  <c:v>1</c:v>
                </c:pt>
              </c:numCache>
            </c:numRef>
          </c:val>
          <c:extLst>
            <c:ext xmlns:c16="http://schemas.microsoft.com/office/drawing/2014/chart" uri="{C3380CC4-5D6E-409C-BE32-E72D297353CC}">
              <c16:uniqueId val="{00000004-14D9-4B4A-BFCC-EB14CE6FD683}"/>
            </c:ext>
          </c:extLst>
        </c:ser>
        <c:dLbls>
          <c:dLblPos val="ctr"/>
          <c:showLegendKey val="0"/>
          <c:showVal val="0"/>
          <c:showCatName val="0"/>
          <c:showSerName val="0"/>
          <c:showPercent val="1"/>
          <c:showBubbleSize val="0"/>
          <c:showLeaderLines val="0"/>
        </c:dLbls>
      </c:pie3D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PY"/>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600642216933555"/>
          <c:y val="8.9850313367219173E-2"/>
          <c:w val="0.38293976855799089"/>
          <c:h val="0.75465829814744867"/>
        </c:manualLayout>
      </c:layout>
      <c:doughnut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777B-4CC8-A0ED-4B34B5756794}"/>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777B-4CC8-A0ED-4B34B5756794}"/>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777B-4CC8-A0ED-4B34B5756794}"/>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A449-467C-8832-6061D1229438}"/>
              </c:ext>
            </c:extLst>
          </c:dPt>
          <c:dLbls>
            <c:dLbl>
              <c:idx val="0"/>
              <c:layout>
                <c:manualLayout>
                  <c:x val="0.1361111111111111"/>
                  <c:y val="-0.10393170227034566"/>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77B-4CC8-A0ED-4B34B5756794}"/>
                </c:ext>
              </c:extLst>
            </c:dLbl>
            <c:dLbl>
              <c:idx val="1"/>
              <c:layout>
                <c:manualLayout>
                  <c:x val="-0.21666666666666667"/>
                  <c:y val="6.5641075118112915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77B-4CC8-A0ED-4B34B5756794}"/>
                </c:ext>
              </c:extLst>
            </c:dLbl>
            <c:dLbl>
              <c:idx val="2"/>
              <c:layout>
                <c:manualLayout>
                  <c:x val="-0.125"/>
                  <c:y val="-0.23521385250657165"/>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77B-4CC8-A0ED-4B34B5756794}"/>
                </c:ext>
              </c:extLst>
            </c:dLbl>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PY"/>
              </a:p>
            </c:txPr>
            <c:showLegendKey val="0"/>
            <c:showVal val="1"/>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pattFill prst="pct75">
                    <a:fgClr>
                      <a:schemeClr val="dk1">
                        <a:lumMod val="75000"/>
                        <a:lumOff val="25000"/>
                      </a:schemeClr>
                    </a:fgClr>
                    <a:bgClr>
                      <a:schemeClr val="dk1">
                        <a:lumMod val="65000"/>
                        <a:lumOff val="35000"/>
                      </a:schemeClr>
                    </a:bgClr>
                  </a:pattFill>
                  <a:ln>
                    <a:noFill/>
                  </a:ln>
                </c15:spPr>
              </c:ext>
            </c:extLst>
          </c:dLbls>
          <c:cat>
            <c:strRef>
              <c:f>Auxiliar!$I$61:$L$61</c:f>
              <c:strCache>
                <c:ptCount val="4"/>
                <c:pt idx="0">
                  <c:v>Presupuestado</c:v>
                </c:pt>
                <c:pt idx="1">
                  <c:v>Ejecutado</c:v>
                </c:pt>
                <c:pt idx="2">
                  <c:v>Objeto de Gasto </c:v>
                </c:pt>
                <c:pt idx="3">
                  <c:v>% Ejecución</c:v>
                </c:pt>
              </c:strCache>
            </c:strRef>
          </c:cat>
          <c:val>
            <c:numRef>
              <c:f>Auxiliar!$I$62:$L$62</c:f>
              <c:numCache>
                <c:formatCode>#,##0</c:formatCode>
                <c:ptCount val="4"/>
                <c:pt idx="0">
                  <c:v>14474912953</c:v>
                </c:pt>
                <c:pt idx="1">
                  <c:v>2634633223</c:v>
                </c:pt>
                <c:pt idx="2" formatCode="General">
                  <c:v>100</c:v>
                </c:pt>
                <c:pt idx="3" formatCode="0.0%">
                  <c:v>0.18201375245258097</c:v>
                </c:pt>
              </c:numCache>
            </c:numRef>
          </c:val>
          <c:extLst>
            <c:ext xmlns:c16="http://schemas.microsoft.com/office/drawing/2014/chart" uri="{C3380CC4-5D6E-409C-BE32-E72D297353CC}">
              <c16:uniqueId val="{00000006-777B-4CC8-A0ED-4B34B5756794}"/>
            </c:ext>
          </c:extLst>
        </c:ser>
        <c:dLbls>
          <c:showLegendKey val="0"/>
          <c:showVal val="0"/>
          <c:showCatName val="0"/>
          <c:showSerName val="0"/>
          <c:showPercent val="1"/>
          <c:showBubbleSize val="0"/>
          <c:showLeaderLines val="0"/>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PY"/>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PY"/>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a:t>Nivel de Cumplimiento Ley N° 5282/14 - Ejercicio 2024</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s-PY"/>
        </a:p>
      </c:txPr>
    </c:title>
    <c:autoTitleDeleted val="0"/>
    <c:plotArea>
      <c:layout/>
      <c:barChart>
        <c:barDir val="col"/>
        <c:grouping val="clustered"/>
        <c:varyColors val="0"/>
        <c:ser>
          <c:idx val="0"/>
          <c:order val="0"/>
          <c:tx>
            <c:strRef>
              <c:f>Auxiliar!$J$25</c:f>
              <c:strCache>
                <c:ptCount val="1"/>
                <c:pt idx="0">
                  <c:v>Nivel de Cumplimiento Ley N° 5282/14</c:v>
                </c:pt>
              </c:strCache>
            </c:strRef>
          </c:tx>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Auxiliar!$I$26:$I$31</c:f>
              <c:strCache>
                <c:ptCount val="6"/>
                <c:pt idx="0">
                  <c:v>ENE</c:v>
                </c:pt>
                <c:pt idx="1">
                  <c:v>FEB.</c:v>
                </c:pt>
                <c:pt idx="2">
                  <c:v>MAR.</c:v>
                </c:pt>
                <c:pt idx="3">
                  <c:v>ABR.</c:v>
                </c:pt>
                <c:pt idx="4">
                  <c:v>MAY.</c:v>
                </c:pt>
                <c:pt idx="5">
                  <c:v>JUN.</c:v>
                </c:pt>
              </c:strCache>
            </c:strRef>
          </c:cat>
          <c:val>
            <c:numRef>
              <c:f>Auxiliar!$J$26:$J$31</c:f>
              <c:numCache>
                <c:formatCode>0%</c:formatCode>
                <c:ptCount val="6"/>
                <c:pt idx="0">
                  <c:v>1</c:v>
                </c:pt>
                <c:pt idx="1">
                  <c:v>1</c:v>
                </c:pt>
                <c:pt idx="2">
                  <c:v>1</c:v>
                </c:pt>
                <c:pt idx="3">
                  <c:v>1</c:v>
                </c:pt>
                <c:pt idx="4">
                  <c:v>1</c:v>
                </c:pt>
                <c:pt idx="5" formatCode="General">
                  <c:v>0</c:v>
                </c:pt>
              </c:numCache>
            </c:numRef>
          </c:val>
          <c:extLst>
            <c:ext xmlns:c16="http://schemas.microsoft.com/office/drawing/2014/chart" uri="{C3380CC4-5D6E-409C-BE32-E72D297353CC}">
              <c16:uniqueId val="{00000000-73F6-49B6-A125-EFECB06A7F0F}"/>
            </c:ext>
          </c:extLst>
        </c:ser>
        <c:dLbls>
          <c:dLblPos val="inEnd"/>
          <c:showLegendKey val="0"/>
          <c:showVal val="1"/>
          <c:showCatName val="0"/>
          <c:showSerName val="0"/>
          <c:showPercent val="0"/>
          <c:showBubbleSize val="0"/>
        </c:dLbls>
        <c:gapWidth val="41"/>
        <c:axId val="887801520"/>
        <c:axId val="887794448"/>
      </c:barChart>
      <c:catAx>
        <c:axId val="8878015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PY"/>
          </a:p>
        </c:txPr>
        <c:crossAx val="887794448"/>
        <c:crosses val="autoZero"/>
        <c:auto val="1"/>
        <c:lblAlgn val="ctr"/>
        <c:lblOffset val="100"/>
        <c:noMultiLvlLbl val="0"/>
      </c:catAx>
      <c:valAx>
        <c:axId val="887794448"/>
        <c:scaling>
          <c:orientation val="minMax"/>
        </c:scaling>
        <c:delete val="1"/>
        <c:axPos val="l"/>
        <c:numFmt formatCode="0%" sourceLinked="1"/>
        <c:majorTickMark val="none"/>
        <c:minorTickMark val="none"/>
        <c:tickLblPos val="nextTo"/>
        <c:crossAx val="887801520"/>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s-PY"/>
        </a:p>
      </c:txPr>
    </c:title>
    <c:autoTitleDeleted val="0"/>
    <c:plotArea>
      <c:layout/>
      <c:barChart>
        <c:barDir val="col"/>
        <c:grouping val="clustered"/>
        <c:varyColors val="0"/>
        <c:ser>
          <c:idx val="0"/>
          <c:order val="0"/>
          <c:tx>
            <c:strRef>
              <c:f>Auxiliar!$K$26</c:f>
              <c:strCache>
                <c:ptCount val="1"/>
                <c:pt idx="0">
                  <c:v>ENE</c:v>
                </c:pt>
              </c:strCache>
            </c:strRef>
          </c:tx>
          <c:spPr>
            <a:gradFill flip="none" rotWithShape="1">
              <a:gsLst>
                <a:gs pos="0">
                  <a:schemeClr val="accent1"/>
                </a:gs>
                <a:gs pos="75000">
                  <a:schemeClr val="accent1">
                    <a:lumMod val="60000"/>
                    <a:lumOff val="40000"/>
                  </a:schemeClr>
                </a:gs>
                <a:gs pos="51000">
                  <a:schemeClr val="accent1">
                    <a:alpha val="75000"/>
                  </a:schemeClr>
                </a:gs>
                <a:gs pos="100000">
                  <a:schemeClr val="accent1">
                    <a:lumMod val="20000"/>
                    <a:lumOff val="80000"/>
                    <a:alpha val="15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Auxiliar!$L$25:$N$25</c:f>
              <c:strCache>
                <c:ptCount val="3"/>
                <c:pt idx="0">
                  <c:v>Cantidad de Consultas</c:v>
                </c:pt>
                <c:pt idx="1">
                  <c:v>Respondidos</c:v>
                </c:pt>
                <c:pt idx="2">
                  <c:v>No Respondidos o Reconsideradas</c:v>
                </c:pt>
              </c:strCache>
            </c:strRef>
          </c:cat>
          <c:val>
            <c:numRef>
              <c:f>Auxiliar!$L$26:$N$26</c:f>
              <c:numCache>
                <c:formatCode>General</c:formatCode>
                <c:ptCount val="3"/>
                <c:pt idx="0">
                  <c:v>1</c:v>
                </c:pt>
                <c:pt idx="1">
                  <c:v>0</c:v>
                </c:pt>
                <c:pt idx="2">
                  <c:v>0</c:v>
                </c:pt>
              </c:numCache>
            </c:numRef>
          </c:val>
          <c:extLst>
            <c:ext xmlns:c16="http://schemas.microsoft.com/office/drawing/2014/chart" uri="{C3380CC4-5D6E-409C-BE32-E72D297353CC}">
              <c16:uniqueId val="{00000000-70CD-49E3-9673-9A89D79F392A}"/>
            </c:ext>
          </c:extLst>
        </c:ser>
        <c:ser>
          <c:idx val="1"/>
          <c:order val="1"/>
          <c:tx>
            <c:strRef>
              <c:f>Auxiliar!$K$27</c:f>
              <c:strCache>
                <c:ptCount val="1"/>
                <c:pt idx="0">
                  <c:v>FEB.</c:v>
                </c:pt>
              </c:strCache>
            </c:strRef>
          </c:tx>
          <c:spPr>
            <a:gradFill flip="none" rotWithShape="1">
              <a:gsLst>
                <a:gs pos="0">
                  <a:schemeClr val="accent2"/>
                </a:gs>
                <a:gs pos="75000">
                  <a:schemeClr val="accent2">
                    <a:lumMod val="60000"/>
                    <a:lumOff val="40000"/>
                  </a:schemeClr>
                </a:gs>
                <a:gs pos="51000">
                  <a:schemeClr val="accent2">
                    <a:alpha val="75000"/>
                  </a:schemeClr>
                </a:gs>
                <a:gs pos="100000">
                  <a:schemeClr val="accent2">
                    <a:lumMod val="20000"/>
                    <a:lumOff val="80000"/>
                    <a:alpha val="15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Auxiliar!$L$25:$N$25</c:f>
              <c:strCache>
                <c:ptCount val="3"/>
                <c:pt idx="0">
                  <c:v>Cantidad de Consultas</c:v>
                </c:pt>
                <c:pt idx="1">
                  <c:v>Respondidos</c:v>
                </c:pt>
                <c:pt idx="2">
                  <c:v>No Respondidos o Reconsideradas</c:v>
                </c:pt>
              </c:strCache>
            </c:strRef>
          </c:cat>
          <c:val>
            <c:numRef>
              <c:f>Auxiliar!$L$27:$N$27</c:f>
              <c:numCache>
                <c:formatCode>General</c:formatCode>
                <c:ptCount val="3"/>
                <c:pt idx="0">
                  <c:v>0</c:v>
                </c:pt>
                <c:pt idx="1">
                  <c:v>0</c:v>
                </c:pt>
                <c:pt idx="2">
                  <c:v>0</c:v>
                </c:pt>
              </c:numCache>
            </c:numRef>
          </c:val>
          <c:extLst>
            <c:ext xmlns:c16="http://schemas.microsoft.com/office/drawing/2014/chart" uri="{C3380CC4-5D6E-409C-BE32-E72D297353CC}">
              <c16:uniqueId val="{00000001-70CD-49E3-9673-9A89D79F392A}"/>
            </c:ext>
          </c:extLst>
        </c:ser>
        <c:ser>
          <c:idx val="2"/>
          <c:order val="2"/>
          <c:tx>
            <c:strRef>
              <c:f>Auxiliar!$K$28</c:f>
              <c:strCache>
                <c:ptCount val="1"/>
                <c:pt idx="0">
                  <c:v>MAR.</c:v>
                </c:pt>
              </c:strCache>
            </c:strRef>
          </c:tx>
          <c:spPr>
            <a:gradFill flip="none" rotWithShape="1">
              <a:gsLst>
                <a:gs pos="0">
                  <a:schemeClr val="accent3"/>
                </a:gs>
                <a:gs pos="75000">
                  <a:schemeClr val="accent3">
                    <a:lumMod val="60000"/>
                    <a:lumOff val="40000"/>
                  </a:schemeClr>
                </a:gs>
                <a:gs pos="51000">
                  <a:schemeClr val="accent3">
                    <a:alpha val="75000"/>
                  </a:schemeClr>
                </a:gs>
                <a:gs pos="100000">
                  <a:schemeClr val="accent3">
                    <a:lumMod val="20000"/>
                    <a:lumOff val="80000"/>
                    <a:alpha val="15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Auxiliar!$L$25:$N$25</c:f>
              <c:strCache>
                <c:ptCount val="3"/>
                <c:pt idx="0">
                  <c:v>Cantidad de Consultas</c:v>
                </c:pt>
                <c:pt idx="1">
                  <c:v>Respondidos</c:v>
                </c:pt>
                <c:pt idx="2">
                  <c:v>No Respondidos o Reconsideradas</c:v>
                </c:pt>
              </c:strCache>
            </c:strRef>
          </c:cat>
          <c:val>
            <c:numRef>
              <c:f>Auxiliar!$L$28:$N$28</c:f>
              <c:numCache>
                <c:formatCode>General</c:formatCode>
                <c:ptCount val="3"/>
                <c:pt idx="0">
                  <c:v>0</c:v>
                </c:pt>
                <c:pt idx="1">
                  <c:v>0</c:v>
                </c:pt>
                <c:pt idx="2">
                  <c:v>0</c:v>
                </c:pt>
              </c:numCache>
            </c:numRef>
          </c:val>
          <c:extLst>
            <c:ext xmlns:c16="http://schemas.microsoft.com/office/drawing/2014/chart" uri="{C3380CC4-5D6E-409C-BE32-E72D297353CC}">
              <c16:uniqueId val="{00000002-70CD-49E3-9673-9A89D79F392A}"/>
            </c:ext>
          </c:extLst>
        </c:ser>
        <c:ser>
          <c:idx val="3"/>
          <c:order val="3"/>
          <c:tx>
            <c:strRef>
              <c:f>Auxiliar!$K$29</c:f>
              <c:strCache>
                <c:ptCount val="1"/>
                <c:pt idx="0">
                  <c:v>ABR.</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Auxiliar!$L$25:$N$25</c:f>
              <c:strCache>
                <c:ptCount val="3"/>
                <c:pt idx="0">
                  <c:v>Cantidad de Consultas</c:v>
                </c:pt>
                <c:pt idx="1">
                  <c:v>Respondidos</c:v>
                </c:pt>
                <c:pt idx="2">
                  <c:v>No Respondidos o Reconsideradas</c:v>
                </c:pt>
              </c:strCache>
            </c:strRef>
          </c:cat>
          <c:val>
            <c:numRef>
              <c:f>Auxiliar!$L$29:$N$29</c:f>
              <c:numCache>
                <c:formatCode>General</c:formatCode>
                <c:ptCount val="3"/>
                <c:pt idx="0">
                  <c:v>0</c:v>
                </c:pt>
                <c:pt idx="1">
                  <c:v>0</c:v>
                </c:pt>
                <c:pt idx="2">
                  <c:v>0</c:v>
                </c:pt>
              </c:numCache>
            </c:numRef>
          </c:val>
          <c:extLst>
            <c:ext xmlns:c16="http://schemas.microsoft.com/office/drawing/2014/chart" uri="{C3380CC4-5D6E-409C-BE32-E72D297353CC}">
              <c16:uniqueId val="{00000003-70CD-49E3-9673-9A89D79F392A}"/>
            </c:ext>
          </c:extLst>
        </c:ser>
        <c:ser>
          <c:idx val="4"/>
          <c:order val="4"/>
          <c:tx>
            <c:strRef>
              <c:f>Auxiliar!$K$30</c:f>
              <c:strCache>
                <c:ptCount val="1"/>
                <c:pt idx="0">
                  <c:v>MAY.</c:v>
                </c:pt>
              </c:strCache>
            </c:strRef>
          </c:tx>
          <c:spPr>
            <a:gradFill flip="none" rotWithShape="1">
              <a:gsLst>
                <a:gs pos="0">
                  <a:schemeClr val="accent5"/>
                </a:gs>
                <a:gs pos="75000">
                  <a:schemeClr val="accent5">
                    <a:lumMod val="60000"/>
                    <a:lumOff val="40000"/>
                  </a:schemeClr>
                </a:gs>
                <a:gs pos="51000">
                  <a:schemeClr val="accent5">
                    <a:alpha val="75000"/>
                  </a:schemeClr>
                </a:gs>
                <a:gs pos="100000">
                  <a:schemeClr val="accent5">
                    <a:lumMod val="20000"/>
                    <a:lumOff val="80000"/>
                    <a:alpha val="15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Auxiliar!$L$25:$N$25</c:f>
              <c:strCache>
                <c:ptCount val="3"/>
                <c:pt idx="0">
                  <c:v>Cantidad de Consultas</c:v>
                </c:pt>
                <c:pt idx="1">
                  <c:v>Respondidos</c:v>
                </c:pt>
                <c:pt idx="2">
                  <c:v>No Respondidos o Reconsideradas</c:v>
                </c:pt>
              </c:strCache>
            </c:strRef>
          </c:cat>
          <c:val>
            <c:numRef>
              <c:f>Auxiliar!$L$30:$N$30</c:f>
              <c:numCache>
                <c:formatCode>General</c:formatCode>
                <c:ptCount val="3"/>
                <c:pt idx="0">
                  <c:v>0</c:v>
                </c:pt>
                <c:pt idx="1">
                  <c:v>0</c:v>
                </c:pt>
                <c:pt idx="2">
                  <c:v>0</c:v>
                </c:pt>
              </c:numCache>
            </c:numRef>
          </c:val>
          <c:extLst>
            <c:ext xmlns:c16="http://schemas.microsoft.com/office/drawing/2014/chart" uri="{C3380CC4-5D6E-409C-BE32-E72D297353CC}">
              <c16:uniqueId val="{00000004-70CD-49E3-9673-9A89D79F392A}"/>
            </c:ext>
          </c:extLst>
        </c:ser>
        <c:ser>
          <c:idx val="5"/>
          <c:order val="5"/>
          <c:tx>
            <c:strRef>
              <c:f>Auxiliar!$K$31</c:f>
              <c:strCache>
                <c:ptCount val="1"/>
                <c:pt idx="0">
                  <c:v>JUN.</c:v>
                </c:pt>
              </c:strCache>
            </c:strRef>
          </c:tx>
          <c:spPr>
            <a:gradFill flip="none" rotWithShape="1">
              <a:gsLst>
                <a:gs pos="0">
                  <a:schemeClr val="accent6"/>
                </a:gs>
                <a:gs pos="75000">
                  <a:schemeClr val="accent6">
                    <a:lumMod val="60000"/>
                    <a:lumOff val="40000"/>
                  </a:schemeClr>
                </a:gs>
                <a:gs pos="51000">
                  <a:schemeClr val="accent6">
                    <a:alpha val="75000"/>
                  </a:schemeClr>
                </a:gs>
                <a:gs pos="100000">
                  <a:schemeClr val="accent6">
                    <a:lumMod val="20000"/>
                    <a:lumOff val="80000"/>
                    <a:alpha val="15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Auxiliar!$L$25:$N$25</c:f>
              <c:strCache>
                <c:ptCount val="3"/>
                <c:pt idx="0">
                  <c:v>Cantidad de Consultas</c:v>
                </c:pt>
                <c:pt idx="1">
                  <c:v>Respondidos</c:v>
                </c:pt>
                <c:pt idx="2">
                  <c:v>No Respondidos o Reconsideradas</c:v>
                </c:pt>
              </c:strCache>
            </c:strRef>
          </c:cat>
          <c:val>
            <c:numRef>
              <c:f>Auxiliar!$L$31:$N$31</c:f>
              <c:numCache>
                <c:formatCode>General</c:formatCode>
                <c:ptCount val="3"/>
                <c:pt idx="0">
                  <c:v>0</c:v>
                </c:pt>
                <c:pt idx="1">
                  <c:v>0</c:v>
                </c:pt>
                <c:pt idx="2">
                  <c:v>0</c:v>
                </c:pt>
              </c:numCache>
            </c:numRef>
          </c:val>
          <c:extLst>
            <c:ext xmlns:c16="http://schemas.microsoft.com/office/drawing/2014/chart" uri="{C3380CC4-5D6E-409C-BE32-E72D297353CC}">
              <c16:uniqueId val="{00000005-70CD-49E3-9673-9A89D79F392A}"/>
            </c:ext>
          </c:extLst>
        </c:ser>
        <c:ser>
          <c:idx val="6"/>
          <c:order val="6"/>
          <c:tx>
            <c:strRef>
              <c:f>Auxiliar!$K$32</c:f>
              <c:strCache>
                <c:ptCount val="1"/>
                <c:pt idx="0">
                  <c:v>JUL.</c:v>
                </c:pt>
              </c:strCache>
            </c:strRef>
          </c:tx>
          <c:spPr>
            <a:gradFill flip="none" rotWithShape="1">
              <a:gsLst>
                <a:gs pos="0">
                  <a:schemeClr val="accent1">
                    <a:lumMod val="60000"/>
                  </a:schemeClr>
                </a:gs>
                <a:gs pos="75000">
                  <a:schemeClr val="accent1">
                    <a:lumMod val="60000"/>
                    <a:lumMod val="60000"/>
                    <a:lumOff val="40000"/>
                  </a:schemeClr>
                </a:gs>
                <a:gs pos="51000">
                  <a:schemeClr val="accent1">
                    <a:lumMod val="60000"/>
                    <a:alpha val="75000"/>
                  </a:schemeClr>
                </a:gs>
                <a:gs pos="100000">
                  <a:schemeClr val="accent1">
                    <a:lumMod val="60000"/>
                    <a:lumMod val="20000"/>
                    <a:lumOff val="80000"/>
                    <a:alpha val="15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Auxiliar!$L$25:$N$25</c:f>
              <c:strCache>
                <c:ptCount val="3"/>
                <c:pt idx="0">
                  <c:v>Cantidad de Consultas</c:v>
                </c:pt>
                <c:pt idx="1">
                  <c:v>Respondidos</c:v>
                </c:pt>
                <c:pt idx="2">
                  <c:v>No Respondidos o Reconsideradas</c:v>
                </c:pt>
              </c:strCache>
            </c:strRef>
          </c:cat>
          <c:val>
            <c:numRef>
              <c:f>Auxiliar!$L$32:$N$32</c:f>
              <c:numCache>
                <c:formatCode>General</c:formatCode>
                <c:ptCount val="3"/>
                <c:pt idx="0">
                  <c:v>1</c:v>
                </c:pt>
                <c:pt idx="1">
                  <c:v>0</c:v>
                </c:pt>
                <c:pt idx="2">
                  <c:v>0</c:v>
                </c:pt>
              </c:numCache>
            </c:numRef>
          </c:val>
          <c:extLst>
            <c:ext xmlns:c16="http://schemas.microsoft.com/office/drawing/2014/chart" uri="{C3380CC4-5D6E-409C-BE32-E72D297353CC}">
              <c16:uniqueId val="{00000006-70CD-49E3-9673-9A89D79F392A}"/>
            </c:ext>
          </c:extLst>
        </c:ser>
        <c:ser>
          <c:idx val="7"/>
          <c:order val="7"/>
          <c:tx>
            <c:strRef>
              <c:f>Auxiliar!$K$33</c:f>
              <c:strCache>
                <c:ptCount val="1"/>
                <c:pt idx="0">
                  <c:v>AGO.</c:v>
                </c:pt>
              </c:strCache>
            </c:strRef>
          </c:tx>
          <c:spPr>
            <a:gradFill flip="none" rotWithShape="1">
              <a:gsLst>
                <a:gs pos="0">
                  <a:schemeClr val="accent2">
                    <a:lumMod val="60000"/>
                  </a:schemeClr>
                </a:gs>
                <a:gs pos="75000">
                  <a:schemeClr val="accent2">
                    <a:lumMod val="60000"/>
                    <a:lumMod val="60000"/>
                    <a:lumOff val="40000"/>
                  </a:schemeClr>
                </a:gs>
                <a:gs pos="51000">
                  <a:schemeClr val="accent2">
                    <a:lumMod val="60000"/>
                    <a:alpha val="75000"/>
                  </a:schemeClr>
                </a:gs>
                <a:gs pos="100000">
                  <a:schemeClr val="accent2">
                    <a:lumMod val="60000"/>
                    <a:lumMod val="20000"/>
                    <a:lumOff val="80000"/>
                    <a:alpha val="15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Auxiliar!$L$25:$N$25</c:f>
              <c:strCache>
                <c:ptCount val="3"/>
                <c:pt idx="0">
                  <c:v>Cantidad de Consultas</c:v>
                </c:pt>
                <c:pt idx="1">
                  <c:v>Respondidos</c:v>
                </c:pt>
                <c:pt idx="2">
                  <c:v>No Respondidos o Reconsideradas</c:v>
                </c:pt>
              </c:strCache>
            </c:strRef>
          </c:cat>
          <c:val>
            <c:numRef>
              <c:f>Auxiliar!$L$33:$N$33</c:f>
              <c:numCache>
                <c:formatCode>General</c:formatCode>
                <c:ptCount val="3"/>
                <c:pt idx="0">
                  <c:v>0</c:v>
                </c:pt>
                <c:pt idx="1">
                  <c:v>0</c:v>
                </c:pt>
                <c:pt idx="2">
                  <c:v>0</c:v>
                </c:pt>
              </c:numCache>
            </c:numRef>
          </c:val>
          <c:extLst>
            <c:ext xmlns:c16="http://schemas.microsoft.com/office/drawing/2014/chart" uri="{C3380CC4-5D6E-409C-BE32-E72D297353CC}">
              <c16:uniqueId val="{00000007-70CD-49E3-9673-9A89D79F392A}"/>
            </c:ext>
          </c:extLst>
        </c:ser>
        <c:ser>
          <c:idx val="8"/>
          <c:order val="8"/>
          <c:tx>
            <c:strRef>
              <c:f>Auxiliar!$K$34</c:f>
              <c:strCache>
                <c:ptCount val="1"/>
                <c:pt idx="0">
                  <c:v>SEP.</c:v>
                </c:pt>
              </c:strCache>
            </c:strRef>
          </c:tx>
          <c:spPr>
            <a:gradFill flip="none" rotWithShape="1">
              <a:gsLst>
                <a:gs pos="0">
                  <a:schemeClr val="accent3">
                    <a:lumMod val="60000"/>
                  </a:schemeClr>
                </a:gs>
                <a:gs pos="75000">
                  <a:schemeClr val="accent3">
                    <a:lumMod val="60000"/>
                    <a:lumMod val="60000"/>
                    <a:lumOff val="40000"/>
                  </a:schemeClr>
                </a:gs>
                <a:gs pos="51000">
                  <a:schemeClr val="accent3">
                    <a:lumMod val="60000"/>
                    <a:alpha val="75000"/>
                  </a:schemeClr>
                </a:gs>
                <a:gs pos="100000">
                  <a:schemeClr val="accent3">
                    <a:lumMod val="60000"/>
                    <a:lumMod val="20000"/>
                    <a:lumOff val="80000"/>
                    <a:alpha val="15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Auxiliar!$L$25:$N$25</c:f>
              <c:strCache>
                <c:ptCount val="3"/>
                <c:pt idx="0">
                  <c:v>Cantidad de Consultas</c:v>
                </c:pt>
                <c:pt idx="1">
                  <c:v>Respondidos</c:v>
                </c:pt>
                <c:pt idx="2">
                  <c:v>No Respondidos o Reconsideradas</c:v>
                </c:pt>
              </c:strCache>
            </c:strRef>
          </c:cat>
          <c:val>
            <c:numRef>
              <c:f>Auxiliar!$L$34:$N$34</c:f>
              <c:numCache>
                <c:formatCode>General</c:formatCode>
                <c:ptCount val="3"/>
                <c:pt idx="0">
                  <c:v>0</c:v>
                </c:pt>
                <c:pt idx="1">
                  <c:v>0</c:v>
                </c:pt>
                <c:pt idx="2">
                  <c:v>0</c:v>
                </c:pt>
              </c:numCache>
            </c:numRef>
          </c:val>
          <c:extLst>
            <c:ext xmlns:c16="http://schemas.microsoft.com/office/drawing/2014/chart" uri="{C3380CC4-5D6E-409C-BE32-E72D297353CC}">
              <c16:uniqueId val="{00000008-70CD-49E3-9673-9A89D79F392A}"/>
            </c:ext>
          </c:extLst>
        </c:ser>
        <c:ser>
          <c:idx val="9"/>
          <c:order val="9"/>
          <c:tx>
            <c:strRef>
              <c:f>Auxiliar!$K$35</c:f>
              <c:strCache>
                <c:ptCount val="1"/>
                <c:pt idx="0">
                  <c:v>OCT.</c:v>
                </c:pt>
              </c:strCache>
            </c:strRef>
          </c:tx>
          <c:spPr>
            <a:gradFill flip="none" rotWithShape="1">
              <a:gsLst>
                <a:gs pos="0">
                  <a:schemeClr val="accent4">
                    <a:lumMod val="60000"/>
                  </a:schemeClr>
                </a:gs>
                <a:gs pos="75000">
                  <a:schemeClr val="accent4">
                    <a:lumMod val="60000"/>
                    <a:lumMod val="60000"/>
                    <a:lumOff val="40000"/>
                  </a:schemeClr>
                </a:gs>
                <a:gs pos="51000">
                  <a:schemeClr val="accent4">
                    <a:lumMod val="60000"/>
                    <a:alpha val="75000"/>
                  </a:schemeClr>
                </a:gs>
                <a:gs pos="100000">
                  <a:schemeClr val="accent4">
                    <a:lumMod val="60000"/>
                    <a:lumMod val="20000"/>
                    <a:lumOff val="80000"/>
                    <a:alpha val="15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Auxiliar!$L$25:$N$25</c:f>
              <c:strCache>
                <c:ptCount val="3"/>
                <c:pt idx="0">
                  <c:v>Cantidad de Consultas</c:v>
                </c:pt>
                <c:pt idx="1">
                  <c:v>Respondidos</c:v>
                </c:pt>
                <c:pt idx="2">
                  <c:v>No Respondidos o Reconsideradas</c:v>
                </c:pt>
              </c:strCache>
            </c:strRef>
          </c:cat>
          <c:val>
            <c:numRef>
              <c:f>Auxiliar!$L$35:$N$35</c:f>
              <c:numCache>
                <c:formatCode>General</c:formatCode>
                <c:ptCount val="3"/>
                <c:pt idx="0">
                  <c:v>0</c:v>
                </c:pt>
                <c:pt idx="1">
                  <c:v>0</c:v>
                </c:pt>
                <c:pt idx="2">
                  <c:v>0</c:v>
                </c:pt>
              </c:numCache>
            </c:numRef>
          </c:val>
          <c:extLst>
            <c:ext xmlns:c16="http://schemas.microsoft.com/office/drawing/2014/chart" uri="{C3380CC4-5D6E-409C-BE32-E72D297353CC}">
              <c16:uniqueId val="{00000000-69E6-4CAA-9463-7A2EF3679CD1}"/>
            </c:ext>
          </c:extLst>
        </c:ser>
        <c:ser>
          <c:idx val="10"/>
          <c:order val="10"/>
          <c:tx>
            <c:strRef>
              <c:f>Auxiliar!$K$36</c:f>
              <c:strCache>
                <c:ptCount val="1"/>
                <c:pt idx="0">
                  <c:v>NOV.</c:v>
                </c:pt>
              </c:strCache>
            </c:strRef>
          </c:tx>
          <c:spPr>
            <a:gradFill flip="none" rotWithShape="1">
              <a:gsLst>
                <a:gs pos="0">
                  <a:schemeClr val="accent5">
                    <a:lumMod val="60000"/>
                  </a:schemeClr>
                </a:gs>
                <a:gs pos="75000">
                  <a:schemeClr val="accent5">
                    <a:lumMod val="60000"/>
                    <a:lumMod val="60000"/>
                    <a:lumOff val="40000"/>
                  </a:schemeClr>
                </a:gs>
                <a:gs pos="51000">
                  <a:schemeClr val="accent5">
                    <a:lumMod val="60000"/>
                    <a:alpha val="75000"/>
                  </a:schemeClr>
                </a:gs>
                <a:gs pos="100000">
                  <a:schemeClr val="accent5">
                    <a:lumMod val="60000"/>
                    <a:lumMod val="20000"/>
                    <a:lumOff val="80000"/>
                    <a:alpha val="15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Auxiliar!$L$25:$N$25</c:f>
              <c:strCache>
                <c:ptCount val="3"/>
                <c:pt idx="0">
                  <c:v>Cantidad de Consultas</c:v>
                </c:pt>
                <c:pt idx="1">
                  <c:v>Respondidos</c:v>
                </c:pt>
                <c:pt idx="2">
                  <c:v>No Respondidos o Reconsideradas</c:v>
                </c:pt>
              </c:strCache>
            </c:strRef>
          </c:cat>
          <c:val>
            <c:numRef>
              <c:f>Auxiliar!$L$36:$N$36</c:f>
              <c:numCache>
                <c:formatCode>General</c:formatCode>
                <c:ptCount val="3"/>
                <c:pt idx="0">
                  <c:v>0</c:v>
                </c:pt>
                <c:pt idx="1">
                  <c:v>0</c:v>
                </c:pt>
                <c:pt idx="2">
                  <c:v>0</c:v>
                </c:pt>
              </c:numCache>
            </c:numRef>
          </c:val>
          <c:extLst>
            <c:ext xmlns:c16="http://schemas.microsoft.com/office/drawing/2014/chart" uri="{C3380CC4-5D6E-409C-BE32-E72D297353CC}">
              <c16:uniqueId val="{00000001-69E6-4CAA-9463-7A2EF3679CD1}"/>
            </c:ext>
          </c:extLst>
        </c:ser>
        <c:dLbls>
          <c:dLblPos val="inEnd"/>
          <c:showLegendKey val="0"/>
          <c:showVal val="1"/>
          <c:showCatName val="0"/>
          <c:showSerName val="0"/>
          <c:showPercent val="0"/>
          <c:showBubbleSize val="0"/>
        </c:dLbls>
        <c:gapWidth val="355"/>
        <c:overlap val="-70"/>
        <c:axId val="887794992"/>
        <c:axId val="887803696"/>
      </c:barChart>
      <c:catAx>
        <c:axId val="887794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887803696"/>
        <c:crosses val="autoZero"/>
        <c:auto val="1"/>
        <c:lblAlgn val="ctr"/>
        <c:lblOffset val="100"/>
        <c:noMultiLvlLbl val="0"/>
      </c:catAx>
      <c:valAx>
        <c:axId val="887803696"/>
        <c:scaling>
          <c:orientation val="minMax"/>
        </c:scaling>
        <c:delete val="0"/>
        <c:axPos val="l"/>
        <c:majorGridlines>
          <c:spPr>
            <a:ln w="9525" cap="flat" cmpd="sng" algn="ctr">
              <a:gradFill>
                <a:gsLst>
                  <a:gs pos="100000">
                    <a:schemeClr val="tx1">
                      <a:lumMod val="5000"/>
                      <a:lumOff val="95000"/>
                    </a:schemeClr>
                  </a:gs>
                  <a:gs pos="0">
                    <a:schemeClr val="tx1">
                      <a:lumMod val="25000"/>
                      <a:lumOff val="7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887794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i="0" baseline="0">
                <a:solidFill>
                  <a:sysClr val="windowText" lastClr="000000"/>
                </a:solidFill>
                <a:effectLst/>
              </a:rPr>
              <a:t>Pago de Haberes Jubilatorios </a:t>
            </a:r>
            <a:endParaRPr lang="es-PY" sz="1200">
              <a:solidFill>
                <a:sysClr val="windowText" lastClr="000000"/>
              </a:solidFill>
              <a:effectLst/>
            </a:endParaRPr>
          </a:p>
          <a:p>
            <a:pPr>
              <a:defRPr sz="1200">
                <a:solidFill>
                  <a:sysClr val="windowText" lastClr="000000"/>
                </a:solidFill>
              </a:defRPr>
            </a:pPr>
            <a:r>
              <a:rPr lang="en-US" sz="1200" b="1" i="0" baseline="0">
                <a:solidFill>
                  <a:sysClr val="windowText" lastClr="000000"/>
                </a:solidFill>
                <a:effectLst/>
              </a:rPr>
              <a:t>- 1er Trimestre Ejercicio 2024</a:t>
            </a:r>
            <a:endParaRPr lang="es-PY" sz="12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s-PY"/>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8749050367482591E-2"/>
          <c:y val="0.18119280751240366"/>
          <c:w val="0.87711821732456552"/>
          <c:h val="0.71226776698125083"/>
        </c:manualLayout>
      </c:layout>
      <c:bar3DChart>
        <c:barDir val="col"/>
        <c:grouping val="standard"/>
        <c:varyColors val="0"/>
        <c:ser>
          <c:idx val="0"/>
          <c:order val="0"/>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Auxiliar!$N$40:$O$40</c:f>
              <c:strCache>
                <c:ptCount val="2"/>
                <c:pt idx="0">
                  <c:v>Metas</c:v>
                </c:pt>
                <c:pt idx="1">
                  <c:v>Población Beneficiaria</c:v>
                </c:pt>
              </c:strCache>
            </c:strRef>
          </c:cat>
          <c:val>
            <c:numRef>
              <c:f>Auxiliar!$N$42:$O$42</c:f>
              <c:numCache>
                <c:formatCode>#,##0</c:formatCode>
                <c:ptCount val="2"/>
                <c:pt idx="0">
                  <c:v>30000</c:v>
                </c:pt>
                <c:pt idx="1">
                  <c:v>0</c:v>
                </c:pt>
              </c:numCache>
            </c:numRef>
          </c:val>
          <c:extLst>
            <c:ext xmlns:c16="http://schemas.microsoft.com/office/drawing/2014/chart" uri="{C3380CC4-5D6E-409C-BE32-E72D297353CC}">
              <c16:uniqueId val="{00000000-916F-469D-A097-8478A863F46F}"/>
            </c:ext>
          </c:extLst>
        </c:ser>
        <c:dLbls>
          <c:showLegendKey val="0"/>
          <c:showVal val="0"/>
          <c:showCatName val="0"/>
          <c:showSerName val="0"/>
          <c:showPercent val="0"/>
          <c:showBubbleSize val="0"/>
        </c:dLbls>
        <c:gapWidth val="65"/>
        <c:shape val="box"/>
        <c:axId val="887795536"/>
        <c:axId val="887806416"/>
        <c:axId val="884978064"/>
      </c:bar3DChart>
      <c:catAx>
        <c:axId val="8877955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ysClr val="windowText" lastClr="000000"/>
                </a:solidFill>
                <a:latin typeface="+mn-lt"/>
                <a:ea typeface="+mn-ea"/>
                <a:cs typeface="+mn-cs"/>
              </a:defRPr>
            </a:pPr>
            <a:endParaRPr lang="es-PY"/>
          </a:p>
        </c:txPr>
        <c:crossAx val="887806416"/>
        <c:crosses val="autoZero"/>
        <c:auto val="1"/>
        <c:lblAlgn val="ctr"/>
        <c:lblOffset val="100"/>
        <c:noMultiLvlLbl val="0"/>
      </c:catAx>
      <c:valAx>
        <c:axId val="887806416"/>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PY"/>
          </a:p>
        </c:txPr>
        <c:crossAx val="887795536"/>
        <c:crosses val="autoZero"/>
        <c:crossBetween val="between"/>
      </c:valAx>
      <c:serAx>
        <c:axId val="884978064"/>
        <c:scaling>
          <c:orientation val="minMax"/>
        </c:scaling>
        <c:delete val="1"/>
        <c:axPos val="b"/>
        <c:majorTickMark val="none"/>
        <c:minorTickMark val="none"/>
        <c:tickLblPos val="nextTo"/>
        <c:crossAx val="887806416"/>
        <c:crosses val="autoZero"/>
      </c:ser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PY"/>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PY" sz="1600"/>
              <a:t>Consultas Ciudadanas </a:t>
            </a:r>
          </a:p>
        </c:rich>
      </c:tx>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PY"/>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7171425576350868E-2"/>
          <c:y val="2.3029432641674508E-2"/>
          <c:w val="0.89970915612836855"/>
          <c:h val="0.64107595041185894"/>
        </c:manualLayout>
      </c:layout>
      <c:bar3DChart>
        <c:barDir val="col"/>
        <c:grouping val="clustered"/>
        <c:varyColors val="0"/>
        <c:ser>
          <c:idx val="0"/>
          <c:order val="0"/>
          <c:tx>
            <c:strRef>
              <c:f>Auxiliar!$L$25</c:f>
              <c:strCache>
                <c:ptCount val="1"/>
                <c:pt idx="0">
                  <c:v>Cantidad de Consultas</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Auxiliar!$K$26:$K$37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Auxiliar!$L$26:$L$37</c:f>
              <c:numCache>
                <c:formatCode>General</c:formatCode>
                <c:ptCount val="12"/>
                <c:pt idx="0">
                  <c:v>1</c:v>
                </c:pt>
                <c:pt idx="1">
                  <c:v>0</c:v>
                </c:pt>
                <c:pt idx="2">
                  <c:v>0</c:v>
                </c:pt>
                <c:pt idx="3">
                  <c:v>0</c:v>
                </c:pt>
                <c:pt idx="4">
                  <c:v>0</c:v>
                </c:pt>
                <c:pt idx="5">
                  <c:v>0</c:v>
                </c:pt>
                <c:pt idx="6">
                  <c:v>1</c:v>
                </c:pt>
                <c:pt idx="7">
                  <c:v>0</c:v>
                </c:pt>
                <c:pt idx="8">
                  <c:v>0</c:v>
                </c:pt>
                <c:pt idx="9">
                  <c:v>0</c:v>
                </c:pt>
                <c:pt idx="10">
                  <c:v>0</c:v>
                </c:pt>
                <c:pt idx="11">
                  <c:v>0</c:v>
                </c:pt>
              </c:numCache>
            </c:numRef>
          </c:val>
          <c:extLst>
            <c:ext xmlns:c16="http://schemas.microsoft.com/office/drawing/2014/chart" uri="{C3380CC4-5D6E-409C-BE32-E72D297353CC}">
              <c16:uniqueId val="{00000000-B0D7-43F9-841F-EB56A4E247D9}"/>
            </c:ext>
          </c:extLst>
        </c:ser>
        <c:ser>
          <c:idx val="1"/>
          <c:order val="1"/>
          <c:tx>
            <c:strRef>
              <c:f>Auxiliar!$M$25</c:f>
              <c:strCache>
                <c:ptCount val="1"/>
                <c:pt idx="0">
                  <c:v>Respondidos</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Auxiliar!$K$26:$K$37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Auxiliar!$M$26:$M$37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0D7-43F9-841F-EB56A4E247D9}"/>
            </c:ext>
          </c:extLst>
        </c:ser>
        <c:ser>
          <c:idx val="2"/>
          <c:order val="2"/>
          <c:tx>
            <c:strRef>
              <c:f>Auxiliar!$N$25</c:f>
              <c:strCache>
                <c:ptCount val="1"/>
                <c:pt idx="0">
                  <c:v>No Respondidos o Reconsideradas</c:v>
                </c:pt>
              </c:strCache>
            </c:strRef>
          </c:tx>
          <c:spPr>
            <a:solidFill>
              <a:schemeClr val="accent3">
                <a:alpha val="85000"/>
              </a:schemeClr>
            </a:solidFill>
            <a:ln w="9525" cap="flat" cmpd="sng" algn="ctr">
              <a:solidFill>
                <a:schemeClr val="accent3">
                  <a:lumMod val="75000"/>
                </a:schemeClr>
              </a:solidFill>
              <a:round/>
            </a:ln>
            <a:effectLst/>
            <a:sp3d contourW="9525">
              <a:contourClr>
                <a:schemeClr val="accent3">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Auxiliar!$K$26:$K$37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Auxiliar!$N$26:$N$37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B0D7-43F9-841F-EB56A4E247D9}"/>
            </c:ext>
          </c:extLst>
        </c:ser>
        <c:dLbls>
          <c:showLegendKey val="0"/>
          <c:showVal val="1"/>
          <c:showCatName val="0"/>
          <c:showSerName val="0"/>
          <c:showPercent val="0"/>
          <c:showBubbleSize val="0"/>
        </c:dLbls>
        <c:gapWidth val="65"/>
        <c:shape val="box"/>
        <c:axId val="888283520"/>
        <c:axId val="888284608"/>
        <c:axId val="0"/>
      </c:bar3DChart>
      <c:catAx>
        <c:axId val="888283520"/>
        <c:scaling>
          <c:orientation val="minMax"/>
        </c:scaling>
        <c:delete val="0"/>
        <c:axPos val="b"/>
        <c:numFmt formatCode="General" sourceLinked="1"/>
        <c:majorTickMark val="out"/>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ysClr val="windowText" lastClr="000000"/>
                </a:solidFill>
                <a:latin typeface="+mn-lt"/>
                <a:ea typeface="+mn-ea"/>
                <a:cs typeface="+mn-cs"/>
              </a:defRPr>
            </a:pPr>
            <a:endParaRPr lang="es-PY"/>
          </a:p>
        </c:txPr>
        <c:crossAx val="888284608"/>
        <c:crosses val="autoZero"/>
        <c:auto val="1"/>
        <c:lblAlgn val="ctr"/>
        <c:lblOffset val="100"/>
        <c:noMultiLvlLbl val="0"/>
      </c:catAx>
      <c:valAx>
        <c:axId val="888284608"/>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PY"/>
          </a:p>
        </c:txPr>
        <c:crossAx val="888283520"/>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PY"/>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solidFill>
            <a:sysClr val="windowText" lastClr="000000"/>
          </a:solidFill>
        </a:defRPr>
      </a:pPr>
      <a:endParaRPr lang="es-PY"/>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r>
              <a:rPr lang="es-PY" sz="1400">
                <a:solidFill>
                  <a:sysClr val="windowText" lastClr="000000"/>
                </a:solidFill>
              </a:rPr>
              <a:t>Calificación MECIP</a:t>
            </a:r>
          </a:p>
        </c:rich>
      </c:tx>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s-PY"/>
        </a:p>
      </c:txPr>
    </c:title>
    <c:autoTitleDeleted val="0"/>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Y"/>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Auxiliar!$B$135:$B$138</c:f>
              <c:numCache>
                <c:formatCode>General</c:formatCode>
                <c:ptCount val="4"/>
                <c:pt idx="0">
                  <c:v>2019</c:v>
                </c:pt>
                <c:pt idx="1">
                  <c:v>2020</c:v>
                </c:pt>
                <c:pt idx="2">
                  <c:v>2021</c:v>
                </c:pt>
                <c:pt idx="3">
                  <c:v>2022</c:v>
                </c:pt>
              </c:numCache>
            </c:numRef>
          </c:cat>
          <c:val>
            <c:numRef>
              <c:f>Auxiliar!$C$135:$C$138</c:f>
              <c:numCache>
                <c:formatCode>General</c:formatCode>
                <c:ptCount val="4"/>
                <c:pt idx="0">
                  <c:v>1.26</c:v>
                </c:pt>
                <c:pt idx="1">
                  <c:v>1.74</c:v>
                </c:pt>
                <c:pt idx="2">
                  <c:v>1.46</c:v>
                </c:pt>
                <c:pt idx="3">
                  <c:v>1.53</c:v>
                </c:pt>
              </c:numCache>
            </c:numRef>
          </c:val>
          <c:smooth val="0"/>
          <c:extLst>
            <c:ext xmlns:c16="http://schemas.microsoft.com/office/drawing/2014/chart" uri="{C3380CC4-5D6E-409C-BE32-E72D297353CC}">
              <c16:uniqueId val="{00000000-0F96-4D04-A28E-FEC0A6312003}"/>
            </c:ext>
          </c:extLst>
        </c:ser>
        <c:dLbls>
          <c:dLblPos val="ctr"/>
          <c:showLegendKey val="0"/>
          <c:showVal val="1"/>
          <c:showCatName val="0"/>
          <c:showSerName val="0"/>
          <c:showPercent val="0"/>
          <c:showBubbleSize val="0"/>
        </c:dLbls>
        <c:marker val="1"/>
        <c:smooth val="0"/>
        <c:axId val="888285696"/>
        <c:axId val="888286240"/>
      </c:lineChart>
      <c:catAx>
        <c:axId val="88828569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ysClr val="windowText" lastClr="000000"/>
                </a:solidFill>
                <a:latin typeface="+mn-lt"/>
                <a:ea typeface="+mn-ea"/>
                <a:cs typeface="+mn-cs"/>
              </a:defRPr>
            </a:pPr>
            <a:endParaRPr lang="es-PY"/>
          </a:p>
        </c:txPr>
        <c:crossAx val="888286240"/>
        <c:crosses val="autoZero"/>
        <c:auto val="1"/>
        <c:lblAlgn val="ctr"/>
        <c:lblOffset val="100"/>
        <c:noMultiLvlLbl val="0"/>
      </c:catAx>
      <c:valAx>
        <c:axId val="88828624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888285696"/>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PY"/>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Auxiliar!$D$135</c:f>
              <c:strCache>
                <c:ptCount val="1"/>
                <c:pt idx="0">
                  <c:v>2019</c:v>
                </c:pt>
              </c:strCache>
            </c:strRef>
          </c:tx>
          <c:spPr>
            <a:solidFill>
              <a:schemeClr val="accent1">
                <a:alpha val="85000"/>
              </a:schemeClr>
            </a:solidFill>
            <a:ln w="9525" cap="flat" cmpd="sng" algn="ctr">
              <a:solidFill>
                <a:schemeClr val="lt1">
                  <a:alpha val="50000"/>
                </a:schemeClr>
              </a:solidFill>
              <a:round/>
            </a:ln>
            <a:effectLst/>
          </c:spPr>
          <c:invertIfNegative val="0"/>
          <c:dLbls>
            <c:dLbl>
              <c:idx val="0"/>
              <c:layout>
                <c:manualLayout>
                  <c:x val="-5.5555555555555558E-3"/>
                  <c:y val="-3.8278511534744569E-2"/>
                </c:manualLayout>
              </c:layout>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0A2-4381-9133-168CC2FE1169}"/>
                </c:ext>
              </c:extLst>
            </c:dLbl>
            <c:dLbl>
              <c:idx val="1"/>
              <c:layout>
                <c:manualLayout>
                  <c:x val="-2.4806205588102398E-2"/>
                  <c:y val="-1.1274270593125888E-2"/>
                </c:manualLayout>
              </c:layout>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30A2-4381-9133-168CC2FE1169}"/>
                </c:ext>
              </c:extLst>
            </c:dLbl>
            <c:dLbl>
              <c:idx val="2"/>
              <c:layout>
                <c:manualLayout>
                  <c:x val="1.4470286593059656E-2"/>
                  <c:y val="-2.4776391063935262E-2"/>
                </c:manualLayout>
              </c:layout>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0A2-4381-9133-168CC2FE1169}"/>
                </c:ext>
              </c:extLst>
            </c:dLbl>
            <c:dLbl>
              <c:idx val="3"/>
              <c:layout>
                <c:manualLayout>
                  <c:x val="3.0985316669978676E-2"/>
                  <c:y val="-0.12604229459500549"/>
                </c:manualLayout>
              </c:layout>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30A2-4381-9133-168CC2FE1169}"/>
                </c:ext>
              </c:extLst>
            </c:dLbl>
            <c:dLbl>
              <c:idx val="4"/>
              <c:layout>
                <c:manualLayout>
                  <c:x val="-2.0671837990085332E-2"/>
                  <c:y val="-0.10126590353107041"/>
                </c:manualLayout>
              </c:layout>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0A2-4381-9133-168CC2FE116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D60093"/>
                    </a:solidFill>
                    <a:latin typeface="Arial Narrow" panose="020B0606020202030204" pitchFamily="34" charset="0"/>
                    <a:ea typeface="+mn-ea"/>
                    <a:cs typeface="+mn-cs"/>
                  </a:defRPr>
                </a:pPr>
                <a:endParaRPr lang="es-PY"/>
              </a:p>
            </c:txPr>
            <c:dLblPos val="in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Auxiliar!$E$134:$I$134</c:f>
              <c:strCache>
                <c:ptCount val="5"/>
                <c:pt idx="0">
                  <c:v>Ambiente de Control</c:v>
                </c:pt>
                <c:pt idx="1">
                  <c:v>Control de la Planificación</c:v>
                </c:pt>
                <c:pt idx="2">
                  <c:v>Control de la Implementación</c:v>
                </c:pt>
                <c:pt idx="3">
                  <c:v>Control de  Evaluación</c:v>
                </c:pt>
                <c:pt idx="4">
                  <c:v>Control para la Mejora</c:v>
                </c:pt>
              </c:strCache>
            </c:strRef>
          </c:cat>
          <c:val>
            <c:numRef>
              <c:f>Auxiliar!$E$135:$I$135</c:f>
              <c:numCache>
                <c:formatCode>General</c:formatCode>
                <c:ptCount val="5"/>
                <c:pt idx="0">
                  <c:v>1.43</c:v>
                </c:pt>
                <c:pt idx="1">
                  <c:v>1.65</c:v>
                </c:pt>
                <c:pt idx="2">
                  <c:v>1.07</c:v>
                </c:pt>
                <c:pt idx="3">
                  <c:v>1.24</c:v>
                </c:pt>
                <c:pt idx="4" formatCode="0.00">
                  <c:v>0</c:v>
                </c:pt>
              </c:numCache>
            </c:numRef>
          </c:val>
          <c:extLst>
            <c:ext xmlns:c16="http://schemas.microsoft.com/office/drawing/2014/chart" uri="{C3380CC4-5D6E-409C-BE32-E72D297353CC}">
              <c16:uniqueId val="{00000005-30A2-4381-9133-168CC2FE1169}"/>
            </c:ext>
          </c:extLst>
        </c:ser>
        <c:ser>
          <c:idx val="1"/>
          <c:order val="1"/>
          <c:tx>
            <c:strRef>
              <c:f>Auxiliar!$D$136</c:f>
              <c:strCache>
                <c:ptCount val="1"/>
                <c:pt idx="0">
                  <c:v>2020</c:v>
                </c:pt>
              </c:strCache>
            </c:strRef>
          </c:tx>
          <c:spPr>
            <a:solidFill>
              <a:schemeClr val="accent4">
                <a:lumMod val="40000"/>
                <a:lumOff val="60000"/>
              </a:schemeClr>
            </a:solidFill>
            <a:ln w="9525" cap="flat" cmpd="sng" algn="ctr">
              <a:solidFill>
                <a:schemeClr val="lt1">
                  <a:alpha val="50000"/>
                </a:schemeClr>
              </a:solidFill>
              <a:round/>
            </a:ln>
            <a:effectLst/>
          </c:spPr>
          <c:invertIfNegative val="0"/>
          <c:dLbls>
            <c:dLbl>
              <c:idx val="0"/>
              <c:layout>
                <c:manualLayout>
                  <c:x val="6.1111111111111109E-2"/>
                  <c:y val="-1.3958151064450277E-2"/>
                </c:manualLayout>
              </c:layout>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0A2-4381-9133-168CC2FE1169}"/>
                </c:ext>
              </c:extLst>
            </c:dLbl>
            <c:dLbl>
              <c:idx val="1"/>
              <c:layout>
                <c:manualLayout>
                  <c:x val="6.6925395237344559E-2"/>
                  <c:y val="-3.1702872549551189E-2"/>
                </c:manualLayout>
              </c:layout>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30A2-4381-9133-168CC2FE1169}"/>
                </c:ext>
              </c:extLst>
            </c:dLbl>
            <c:dLbl>
              <c:idx val="2"/>
              <c:layout>
                <c:manualLayout>
                  <c:x val="4.4379831838667207E-2"/>
                  <c:y val="-0.11040694540571745"/>
                </c:manualLayout>
              </c:layout>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0A2-4381-9133-168CC2FE1169}"/>
                </c:ext>
              </c:extLst>
            </c:dLbl>
            <c:dLbl>
              <c:idx val="3"/>
              <c:layout>
                <c:manualLayout>
                  <c:x val="7.8226321420635694E-2"/>
                  <c:y val="-0.14473635249252334"/>
                </c:manualLayout>
              </c:layout>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30A2-4381-9133-168CC2FE1169}"/>
                </c:ext>
              </c:extLst>
            </c:dLbl>
            <c:dLbl>
              <c:idx val="4"/>
              <c:layout>
                <c:manualLayout>
                  <c:x val="5.8333333333333334E-2"/>
                  <c:y val="-2.7847039953339165E-2"/>
                </c:manualLayout>
              </c:layout>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30A2-4381-9133-168CC2FE116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0000"/>
                    </a:solidFill>
                    <a:latin typeface="Arial Narrow" panose="020B0606020202030204" pitchFamily="34" charset="0"/>
                    <a:ea typeface="+mn-ea"/>
                    <a:cs typeface="+mn-cs"/>
                  </a:defRPr>
                </a:pPr>
                <a:endParaRPr lang="es-PY"/>
              </a:p>
            </c:txPr>
            <c:dLblPos val="in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Auxiliar!$E$134:$I$134</c:f>
              <c:strCache>
                <c:ptCount val="5"/>
                <c:pt idx="0">
                  <c:v>Ambiente de Control</c:v>
                </c:pt>
                <c:pt idx="1">
                  <c:v>Control de la Planificación</c:v>
                </c:pt>
                <c:pt idx="2">
                  <c:v>Control de la Implementación</c:v>
                </c:pt>
                <c:pt idx="3">
                  <c:v>Control de  Evaluación</c:v>
                </c:pt>
                <c:pt idx="4">
                  <c:v>Control para la Mejora</c:v>
                </c:pt>
              </c:strCache>
            </c:strRef>
          </c:cat>
          <c:val>
            <c:numRef>
              <c:f>Auxiliar!$E$136:$I$136</c:f>
              <c:numCache>
                <c:formatCode>General</c:formatCode>
                <c:ptCount val="5"/>
                <c:pt idx="0">
                  <c:v>2.46</c:v>
                </c:pt>
                <c:pt idx="1">
                  <c:v>2.23</c:v>
                </c:pt>
                <c:pt idx="2">
                  <c:v>1.04</c:v>
                </c:pt>
                <c:pt idx="3" formatCode="0.00">
                  <c:v>1.4</c:v>
                </c:pt>
                <c:pt idx="4">
                  <c:v>1.25</c:v>
                </c:pt>
              </c:numCache>
            </c:numRef>
          </c:val>
          <c:extLst>
            <c:ext xmlns:c16="http://schemas.microsoft.com/office/drawing/2014/chart" uri="{C3380CC4-5D6E-409C-BE32-E72D297353CC}">
              <c16:uniqueId val="{0000000B-30A2-4381-9133-168CC2FE1169}"/>
            </c:ext>
          </c:extLst>
        </c:ser>
        <c:ser>
          <c:idx val="2"/>
          <c:order val="2"/>
          <c:tx>
            <c:strRef>
              <c:f>Auxiliar!$D$137</c:f>
              <c:strCache>
                <c:ptCount val="1"/>
                <c:pt idx="0">
                  <c:v>2021</c:v>
                </c:pt>
              </c:strCache>
            </c:strRef>
          </c:tx>
          <c:spPr>
            <a:solidFill>
              <a:schemeClr val="accent1">
                <a:lumMod val="60000"/>
                <a:lumOff val="40000"/>
              </a:schemeClr>
            </a:solidFill>
            <a:ln w="9525" cap="flat" cmpd="sng" algn="ctr">
              <a:solidFill>
                <a:schemeClr val="lt1">
                  <a:alpha val="50000"/>
                </a:schemeClr>
              </a:solidFill>
              <a:round/>
            </a:ln>
            <a:effectLst/>
          </c:spPr>
          <c:invertIfNegative val="0"/>
          <c:dLbls>
            <c:dLbl>
              <c:idx val="0"/>
              <c:layout>
                <c:manualLayout>
                  <c:x val="0.10697039614130779"/>
                  <c:y val="-8.3203362134313147E-2"/>
                </c:manualLayout>
              </c:layout>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30A2-4381-9133-168CC2FE1169}"/>
                </c:ext>
              </c:extLst>
            </c:dLbl>
            <c:dLbl>
              <c:idx val="1"/>
              <c:layout>
                <c:manualLayout>
                  <c:x val="0.10064591393128804"/>
                  <c:y val="-2.5526449803475043E-2"/>
                </c:manualLayout>
              </c:layout>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D-30A2-4381-9133-168CC2FE1169}"/>
                </c:ext>
              </c:extLst>
            </c:dLbl>
            <c:dLbl>
              <c:idx val="2"/>
              <c:layout>
                <c:manualLayout>
                  <c:x val="2.0219661880349449E-2"/>
                  <c:y val="-6.1989085608759584E-2"/>
                </c:manualLayout>
              </c:layout>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30A2-4381-9133-168CC2FE1169}"/>
                </c:ext>
              </c:extLst>
            </c:dLbl>
            <c:dLbl>
              <c:idx val="3"/>
              <c:layout>
                <c:manualLayout>
                  <c:x val="6.9438070693022727E-2"/>
                  <c:y val="-5.446457713378694E-2"/>
                </c:manualLayout>
              </c:layout>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30A2-4381-9133-168CC2FE1169}"/>
                </c:ext>
              </c:extLst>
            </c:dLbl>
            <c:dLbl>
              <c:idx val="4"/>
              <c:layout>
                <c:manualLayout>
                  <c:x val="3.888888888888889E-2"/>
                  <c:y val="-7.5772820064158738E-2"/>
                </c:manualLayout>
              </c:layout>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30A2-4381-9133-168CC2FE116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Arial Narrow" panose="020B0606020202030204" pitchFamily="34" charset="0"/>
                    <a:ea typeface="+mn-ea"/>
                    <a:cs typeface="+mn-cs"/>
                  </a:defRPr>
                </a:pPr>
                <a:endParaRPr lang="es-PY"/>
              </a:p>
            </c:txPr>
            <c:dLblPos val="in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Auxiliar!$E$134:$I$134</c:f>
              <c:strCache>
                <c:ptCount val="5"/>
                <c:pt idx="0">
                  <c:v>Ambiente de Control</c:v>
                </c:pt>
                <c:pt idx="1">
                  <c:v>Control de la Planificación</c:v>
                </c:pt>
                <c:pt idx="2">
                  <c:v>Control de la Implementación</c:v>
                </c:pt>
                <c:pt idx="3">
                  <c:v>Control de  Evaluación</c:v>
                </c:pt>
                <c:pt idx="4">
                  <c:v>Control para la Mejora</c:v>
                </c:pt>
              </c:strCache>
            </c:strRef>
          </c:cat>
          <c:val>
            <c:numRef>
              <c:f>Auxiliar!$E$137:$I$137</c:f>
              <c:numCache>
                <c:formatCode>General</c:formatCode>
                <c:ptCount val="5"/>
                <c:pt idx="0">
                  <c:v>2.29</c:v>
                </c:pt>
                <c:pt idx="1">
                  <c:v>2.0499999999999998</c:v>
                </c:pt>
                <c:pt idx="2">
                  <c:v>0.72</c:v>
                </c:pt>
                <c:pt idx="3">
                  <c:v>1.18</c:v>
                </c:pt>
                <c:pt idx="4">
                  <c:v>0.17</c:v>
                </c:pt>
              </c:numCache>
            </c:numRef>
          </c:val>
          <c:extLst>
            <c:ext xmlns:c16="http://schemas.microsoft.com/office/drawing/2014/chart" uri="{C3380CC4-5D6E-409C-BE32-E72D297353CC}">
              <c16:uniqueId val="{00000011-30A2-4381-9133-168CC2FE1169}"/>
            </c:ext>
          </c:extLst>
        </c:ser>
        <c:ser>
          <c:idx val="3"/>
          <c:order val="3"/>
          <c:tx>
            <c:strRef>
              <c:f>Auxiliar!$D$138</c:f>
              <c:strCache>
                <c:ptCount val="1"/>
                <c:pt idx="0">
                  <c:v>2022</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Auxiliar!$E$134:$I$134</c:f>
              <c:strCache>
                <c:ptCount val="5"/>
                <c:pt idx="0">
                  <c:v>Ambiente de Control</c:v>
                </c:pt>
                <c:pt idx="1">
                  <c:v>Control de la Planificación</c:v>
                </c:pt>
                <c:pt idx="2">
                  <c:v>Control de la Implementación</c:v>
                </c:pt>
                <c:pt idx="3">
                  <c:v>Control de  Evaluación</c:v>
                </c:pt>
                <c:pt idx="4">
                  <c:v>Control para la Mejora</c:v>
                </c:pt>
              </c:strCache>
            </c:strRef>
          </c:cat>
          <c:val>
            <c:numRef>
              <c:f>Auxiliar!$E$138:$I$138</c:f>
              <c:numCache>
                <c:formatCode>General</c:formatCode>
                <c:ptCount val="5"/>
                <c:pt idx="0">
                  <c:v>2.48</c:v>
                </c:pt>
                <c:pt idx="1">
                  <c:v>1.89</c:v>
                </c:pt>
                <c:pt idx="2">
                  <c:v>0.77</c:v>
                </c:pt>
                <c:pt idx="3">
                  <c:v>1.47</c:v>
                </c:pt>
                <c:pt idx="4">
                  <c:v>0.56999999999999995</c:v>
                </c:pt>
              </c:numCache>
            </c:numRef>
          </c:val>
          <c:extLst>
            <c:ext xmlns:c16="http://schemas.microsoft.com/office/drawing/2014/chart" uri="{C3380CC4-5D6E-409C-BE32-E72D297353CC}">
              <c16:uniqueId val="{00000012-30A2-4381-9133-168CC2FE1169}"/>
            </c:ext>
          </c:extLst>
        </c:ser>
        <c:dLbls>
          <c:dLblPos val="inEnd"/>
          <c:showLegendKey val="0"/>
          <c:showVal val="1"/>
          <c:showCatName val="0"/>
          <c:showSerName val="0"/>
          <c:showPercent val="0"/>
          <c:showBubbleSize val="0"/>
        </c:dLbls>
        <c:gapWidth val="65"/>
        <c:axId val="888280800"/>
        <c:axId val="888281344"/>
      </c:barChart>
      <c:catAx>
        <c:axId val="88828080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800" b="1" i="0" u="none" strike="noStrike" kern="1200" cap="all" baseline="0">
                <a:solidFill>
                  <a:sysClr val="windowText" lastClr="000000"/>
                </a:solidFill>
                <a:latin typeface="Arial Narrow" panose="020B0606020202030204" pitchFamily="34" charset="0"/>
                <a:ea typeface="+mn-ea"/>
                <a:cs typeface="+mn-cs"/>
              </a:defRPr>
            </a:pPr>
            <a:endParaRPr lang="es-PY"/>
          </a:p>
        </c:txPr>
        <c:crossAx val="888281344"/>
        <c:crosses val="autoZero"/>
        <c:auto val="1"/>
        <c:lblAlgn val="ctr"/>
        <c:lblOffset val="100"/>
        <c:noMultiLvlLbl val="0"/>
      </c:catAx>
      <c:valAx>
        <c:axId val="88828134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888280800"/>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PY"/>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r>
              <a:rPr lang="es-PY" sz="1800" b="1" i="0" baseline="0">
                <a:effectLst/>
              </a:rPr>
              <a:t>Consultas Ciudadanas - Ejercicio 2024</a:t>
            </a:r>
            <a:endParaRPr lang="es-PY">
              <a:effectLst/>
            </a:endParaRPr>
          </a:p>
        </c:rich>
      </c:tx>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endParaRPr lang="es-PY"/>
        </a:p>
      </c:txPr>
    </c:title>
    <c:autoTitleDeleted val="0"/>
    <c:plotArea>
      <c:layout/>
      <c:barChart>
        <c:barDir val="bar"/>
        <c:grouping val="clustered"/>
        <c:varyColors val="0"/>
        <c:ser>
          <c:idx val="0"/>
          <c:order val="0"/>
          <c:tx>
            <c:strRef>
              <c:f>Auxiliar!$K$26</c:f>
              <c:strCache>
                <c:ptCount val="1"/>
                <c:pt idx="0">
                  <c:v>ENE</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Auxiliar!$L$25:$N$25</c:f>
              <c:strCache>
                <c:ptCount val="3"/>
                <c:pt idx="0">
                  <c:v>Cantidad de Consultas</c:v>
                </c:pt>
                <c:pt idx="1">
                  <c:v>Respondidos</c:v>
                </c:pt>
                <c:pt idx="2">
                  <c:v>No Respondidos o Reconsideradas</c:v>
                </c:pt>
              </c:strCache>
            </c:strRef>
          </c:cat>
          <c:val>
            <c:numRef>
              <c:f>Auxiliar!$L$26:$N$26</c:f>
              <c:numCache>
                <c:formatCode>General</c:formatCode>
                <c:ptCount val="3"/>
                <c:pt idx="0">
                  <c:v>1</c:v>
                </c:pt>
                <c:pt idx="1">
                  <c:v>0</c:v>
                </c:pt>
                <c:pt idx="2">
                  <c:v>0</c:v>
                </c:pt>
              </c:numCache>
            </c:numRef>
          </c:val>
          <c:extLst>
            <c:ext xmlns:c16="http://schemas.microsoft.com/office/drawing/2014/chart" uri="{C3380CC4-5D6E-409C-BE32-E72D297353CC}">
              <c16:uniqueId val="{00000000-59F1-485D-B04E-59B798C4C75F}"/>
            </c:ext>
          </c:extLst>
        </c:ser>
        <c:ser>
          <c:idx val="1"/>
          <c:order val="1"/>
          <c:tx>
            <c:strRef>
              <c:f>Auxiliar!$K$27</c:f>
              <c:strCache>
                <c:ptCount val="1"/>
                <c:pt idx="0">
                  <c:v>FEB.</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Auxiliar!$L$25:$N$25</c:f>
              <c:strCache>
                <c:ptCount val="3"/>
                <c:pt idx="0">
                  <c:v>Cantidad de Consultas</c:v>
                </c:pt>
                <c:pt idx="1">
                  <c:v>Respondidos</c:v>
                </c:pt>
                <c:pt idx="2">
                  <c:v>No Respondidos o Reconsideradas</c:v>
                </c:pt>
              </c:strCache>
            </c:strRef>
          </c:cat>
          <c:val>
            <c:numRef>
              <c:f>Auxiliar!$L$27:$N$27</c:f>
              <c:numCache>
                <c:formatCode>General</c:formatCode>
                <c:ptCount val="3"/>
                <c:pt idx="0">
                  <c:v>0</c:v>
                </c:pt>
                <c:pt idx="1">
                  <c:v>0</c:v>
                </c:pt>
                <c:pt idx="2">
                  <c:v>0</c:v>
                </c:pt>
              </c:numCache>
            </c:numRef>
          </c:val>
          <c:extLst>
            <c:ext xmlns:c16="http://schemas.microsoft.com/office/drawing/2014/chart" uri="{C3380CC4-5D6E-409C-BE32-E72D297353CC}">
              <c16:uniqueId val="{00000001-59F1-485D-B04E-59B798C4C75F}"/>
            </c:ext>
          </c:extLst>
        </c:ser>
        <c:ser>
          <c:idx val="2"/>
          <c:order val="2"/>
          <c:tx>
            <c:strRef>
              <c:f>Auxiliar!$K$28</c:f>
              <c:strCache>
                <c:ptCount val="1"/>
                <c:pt idx="0">
                  <c:v>MAR.</c:v>
                </c:pt>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Auxiliar!$L$25:$N$25</c:f>
              <c:strCache>
                <c:ptCount val="3"/>
                <c:pt idx="0">
                  <c:v>Cantidad de Consultas</c:v>
                </c:pt>
                <c:pt idx="1">
                  <c:v>Respondidos</c:v>
                </c:pt>
                <c:pt idx="2">
                  <c:v>No Respondidos o Reconsideradas</c:v>
                </c:pt>
              </c:strCache>
            </c:strRef>
          </c:cat>
          <c:val>
            <c:numRef>
              <c:f>Auxiliar!$L$28:$N$28</c:f>
              <c:numCache>
                <c:formatCode>General</c:formatCode>
                <c:ptCount val="3"/>
                <c:pt idx="0">
                  <c:v>0</c:v>
                </c:pt>
                <c:pt idx="1">
                  <c:v>0</c:v>
                </c:pt>
                <c:pt idx="2">
                  <c:v>0</c:v>
                </c:pt>
              </c:numCache>
            </c:numRef>
          </c:val>
          <c:extLst>
            <c:ext xmlns:c16="http://schemas.microsoft.com/office/drawing/2014/chart" uri="{C3380CC4-5D6E-409C-BE32-E72D297353CC}">
              <c16:uniqueId val="{00000002-59F1-485D-B04E-59B798C4C75F}"/>
            </c:ext>
          </c:extLst>
        </c:ser>
        <c:ser>
          <c:idx val="3"/>
          <c:order val="3"/>
          <c:tx>
            <c:strRef>
              <c:f>Auxiliar!$K$29</c:f>
              <c:strCache>
                <c:ptCount val="1"/>
                <c:pt idx="0">
                  <c:v>ABR.</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Auxiliar!$L$25:$N$25</c:f>
              <c:strCache>
                <c:ptCount val="3"/>
                <c:pt idx="0">
                  <c:v>Cantidad de Consultas</c:v>
                </c:pt>
                <c:pt idx="1">
                  <c:v>Respondidos</c:v>
                </c:pt>
                <c:pt idx="2">
                  <c:v>No Respondidos o Reconsideradas</c:v>
                </c:pt>
              </c:strCache>
            </c:strRef>
          </c:cat>
          <c:val>
            <c:numRef>
              <c:f>Auxiliar!$L$29:$N$29</c:f>
              <c:numCache>
                <c:formatCode>General</c:formatCode>
                <c:ptCount val="3"/>
                <c:pt idx="0">
                  <c:v>0</c:v>
                </c:pt>
                <c:pt idx="1">
                  <c:v>0</c:v>
                </c:pt>
                <c:pt idx="2">
                  <c:v>0</c:v>
                </c:pt>
              </c:numCache>
            </c:numRef>
          </c:val>
          <c:extLst>
            <c:ext xmlns:c16="http://schemas.microsoft.com/office/drawing/2014/chart" uri="{C3380CC4-5D6E-409C-BE32-E72D297353CC}">
              <c16:uniqueId val="{00000001-CD77-4ACA-9960-D87C51F1AF85}"/>
            </c:ext>
          </c:extLst>
        </c:ser>
        <c:ser>
          <c:idx val="4"/>
          <c:order val="4"/>
          <c:tx>
            <c:strRef>
              <c:f>Auxiliar!$K$30</c:f>
              <c:strCache>
                <c:ptCount val="1"/>
                <c:pt idx="0">
                  <c:v>MAY.</c:v>
                </c:pt>
              </c:strCache>
            </c:strRef>
          </c:tx>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Auxiliar!$L$25:$N$25</c:f>
              <c:strCache>
                <c:ptCount val="3"/>
                <c:pt idx="0">
                  <c:v>Cantidad de Consultas</c:v>
                </c:pt>
                <c:pt idx="1">
                  <c:v>Respondidos</c:v>
                </c:pt>
                <c:pt idx="2">
                  <c:v>No Respondidos o Reconsideradas</c:v>
                </c:pt>
              </c:strCache>
            </c:strRef>
          </c:cat>
          <c:val>
            <c:numRef>
              <c:f>Auxiliar!$L$30:$N$30</c:f>
              <c:numCache>
                <c:formatCode>General</c:formatCode>
                <c:ptCount val="3"/>
                <c:pt idx="0">
                  <c:v>0</c:v>
                </c:pt>
                <c:pt idx="1">
                  <c:v>0</c:v>
                </c:pt>
                <c:pt idx="2">
                  <c:v>0</c:v>
                </c:pt>
              </c:numCache>
            </c:numRef>
          </c:val>
          <c:extLst>
            <c:ext xmlns:c16="http://schemas.microsoft.com/office/drawing/2014/chart" uri="{C3380CC4-5D6E-409C-BE32-E72D297353CC}">
              <c16:uniqueId val="{00000002-CD77-4ACA-9960-D87C51F1AF85}"/>
            </c:ext>
          </c:extLst>
        </c:ser>
        <c:ser>
          <c:idx val="5"/>
          <c:order val="5"/>
          <c:tx>
            <c:strRef>
              <c:f>Auxiliar!$K$31</c:f>
              <c:strCache>
                <c:ptCount val="1"/>
                <c:pt idx="0">
                  <c:v>JUN.</c:v>
                </c:pt>
              </c:strCache>
            </c:strRef>
          </c:tx>
          <c:spPr>
            <a:solidFill>
              <a:schemeClr val="accent6">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Auxiliar!$L$25:$N$25</c:f>
              <c:strCache>
                <c:ptCount val="3"/>
                <c:pt idx="0">
                  <c:v>Cantidad de Consultas</c:v>
                </c:pt>
                <c:pt idx="1">
                  <c:v>Respondidos</c:v>
                </c:pt>
                <c:pt idx="2">
                  <c:v>No Respondidos o Reconsideradas</c:v>
                </c:pt>
              </c:strCache>
            </c:strRef>
          </c:cat>
          <c:val>
            <c:numRef>
              <c:f>Auxiliar!$L$31:$N$31</c:f>
              <c:numCache>
                <c:formatCode>General</c:formatCode>
                <c:ptCount val="3"/>
                <c:pt idx="0">
                  <c:v>0</c:v>
                </c:pt>
                <c:pt idx="1">
                  <c:v>0</c:v>
                </c:pt>
                <c:pt idx="2">
                  <c:v>0</c:v>
                </c:pt>
              </c:numCache>
            </c:numRef>
          </c:val>
          <c:extLst>
            <c:ext xmlns:c16="http://schemas.microsoft.com/office/drawing/2014/chart" uri="{C3380CC4-5D6E-409C-BE32-E72D297353CC}">
              <c16:uniqueId val="{00000003-CD77-4ACA-9960-D87C51F1AF85}"/>
            </c:ext>
          </c:extLst>
        </c:ser>
        <c:ser>
          <c:idx val="6"/>
          <c:order val="6"/>
          <c:tx>
            <c:strRef>
              <c:f>Auxiliar!$K$32</c:f>
              <c:strCache>
                <c:ptCount val="1"/>
                <c:pt idx="0">
                  <c:v>JUL.</c:v>
                </c:pt>
              </c:strCache>
            </c:strRef>
          </c:tx>
          <c:spPr>
            <a:solidFill>
              <a:schemeClr val="accent1">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Auxiliar!$L$25:$N$25</c:f>
              <c:strCache>
                <c:ptCount val="3"/>
                <c:pt idx="0">
                  <c:v>Cantidad de Consultas</c:v>
                </c:pt>
                <c:pt idx="1">
                  <c:v>Respondidos</c:v>
                </c:pt>
                <c:pt idx="2">
                  <c:v>No Respondidos o Reconsideradas</c:v>
                </c:pt>
              </c:strCache>
            </c:strRef>
          </c:cat>
          <c:val>
            <c:numRef>
              <c:f>Auxiliar!$L$32:$N$32</c:f>
              <c:numCache>
                <c:formatCode>General</c:formatCode>
                <c:ptCount val="3"/>
                <c:pt idx="0">
                  <c:v>1</c:v>
                </c:pt>
                <c:pt idx="1">
                  <c:v>0</c:v>
                </c:pt>
                <c:pt idx="2">
                  <c:v>0</c:v>
                </c:pt>
              </c:numCache>
            </c:numRef>
          </c:val>
          <c:extLst>
            <c:ext xmlns:c16="http://schemas.microsoft.com/office/drawing/2014/chart" uri="{C3380CC4-5D6E-409C-BE32-E72D297353CC}">
              <c16:uniqueId val="{00000000-4EAC-4585-BFDD-7DC5412534B5}"/>
            </c:ext>
          </c:extLst>
        </c:ser>
        <c:ser>
          <c:idx val="7"/>
          <c:order val="7"/>
          <c:tx>
            <c:strRef>
              <c:f>Auxiliar!$K$33</c:f>
              <c:strCache>
                <c:ptCount val="1"/>
                <c:pt idx="0">
                  <c:v>AGO.</c:v>
                </c:pt>
              </c:strCache>
            </c:strRef>
          </c:tx>
          <c:spPr>
            <a:solidFill>
              <a:schemeClr val="accent2">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Auxiliar!$L$25:$N$25</c:f>
              <c:strCache>
                <c:ptCount val="3"/>
                <c:pt idx="0">
                  <c:v>Cantidad de Consultas</c:v>
                </c:pt>
                <c:pt idx="1">
                  <c:v>Respondidos</c:v>
                </c:pt>
                <c:pt idx="2">
                  <c:v>No Respondidos o Reconsideradas</c:v>
                </c:pt>
              </c:strCache>
            </c:strRef>
          </c:cat>
          <c:val>
            <c:numRef>
              <c:f>Auxiliar!$L$33:$N$33</c:f>
              <c:numCache>
                <c:formatCode>General</c:formatCode>
                <c:ptCount val="3"/>
                <c:pt idx="0">
                  <c:v>0</c:v>
                </c:pt>
                <c:pt idx="1">
                  <c:v>0</c:v>
                </c:pt>
                <c:pt idx="2">
                  <c:v>0</c:v>
                </c:pt>
              </c:numCache>
            </c:numRef>
          </c:val>
          <c:extLst>
            <c:ext xmlns:c16="http://schemas.microsoft.com/office/drawing/2014/chart" uri="{C3380CC4-5D6E-409C-BE32-E72D297353CC}">
              <c16:uniqueId val="{00000001-4EAC-4585-BFDD-7DC5412534B5}"/>
            </c:ext>
          </c:extLst>
        </c:ser>
        <c:ser>
          <c:idx val="8"/>
          <c:order val="8"/>
          <c:tx>
            <c:strRef>
              <c:f>Auxiliar!$K$34</c:f>
              <c:strCache>
                <c:ptCount val="1"/>
                <c:pt idx="0">
                  <c:v>SEP.</c:v>
                </c:pt>
              </c:strCache>
            </c:strRef>
          </c:tx>
          <c:spPr>
            <a:solidFill>
              <a:schemeClr val="accent3">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Auxiliar!$L$25:$N$25</c:f>
              <c:strCache>
                <c:ptCount val="3"/>
                <c:pt idx="0">
                  <c:v>Cantidad de Consultas</c:v>
                </c:pt>
                <c:pt idx="1">
                  <c:v>Respondidos</c:v>
                </c:pt>
                <c:pt idx="2">
                  <c:v>No Respondidos o Reconsideradas</c:v>
                </c:pt>
              </c:strCache>
            </c:strRef>
          </c:cat>
          <c:val>
            <c:numRef>
              <c:f>Auxiliar!$L$34:$N$34</c:f>
              <c:numCache>
                <c:formatCode>General</c:formatCode>
                <c:ptCount val="3"/>
                <c:pt idx="0">
                  <c:v>0</c:v>
                </c:pt>
                <c:pt idx="1">
                  <c:v>0</c:v>
                </c:pt>
                <c:pt idx="2">
                  <c:v>0</c:v>
                </c:pt>
              </c:numCache>
            </c:numRef>
          </c:val>
          <c:extLst>
            <c:ext xmlns:c16="http://schemas.microsoft.com/office/drawing/2014/chart" uri="{C3380CC4-5D6E-409C-BE32-E72D297353CC}">
              <c16:uniqueId val="{00000002-4EAC-4585-BFDD-7DC5412534B5}"/>
            </c:ext>
          </c:extLst>
        </c:ser>
        <c:ser>
          <c:idx val="9"/>
          <c:order val="9"/>
          <c:tx>
            <c:strRef>
              <c:f>Auxiliar!$K$35</c:f>
              <c:strCache>
                <c:ptCount val="1"/>
                <c:pt idx="0">
                  <c:v>OCT.</c:v>
                </c:pt>
              </c:strCache>
            </c:strRef>
          </c:tx>
          <c:spPr>
            <a:solidFill>
              <a:schemeClr val="accent4">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Auxiliar!$L$25:$N$25</c:f>
              <c:strCache>
                <c:ptCount val="3"/>
                <c:pt idx="0">
                  <c:v>Cantidad de Consultas</c:v>
                </c:pt>
                <c:pt idx="1">
                  <c:v>Respondidos</c:v>
                </c:pt>
                <c:pt idx="2">
                  <c:v>No Respondidos o Reconsideradas</c:v>
                </c:pt>
              </c:strCache>
            </c:strRef>
          </c:cat>
          <c:val>
            <c:numRef>
              <c:f>Auxiliar!$L$35:$N$35</c:f>
              <c:numCache>
                <c:formatCode>General</c:formatCode>
                <c:ptCount val="3"/>
                <c:pt idx="0">
                  <c:v>0</c:v>
                </c:pt>
                <c:pt idx="1">
                  <c:v>0</c:v>
                </c:pt>
                <c:pt idx="2">
                  <c:v>0</c:v>
                </c:pt>
              </c:numCache>
            </c:numRef>
          </c:val>
          <c:extLst>
            <c:ext xmlns:c16="http://schemas.microsoft.com/office/drawing/2014/chart" uri="{C3380CC4-5D6E-409C-BE32-E72D297353CC}">
              <c16:uniqueId val="{00000003-4EAC-4585-BFDD-7DC5412534B5}"/>
            </c:ext>
          </c:extLst>
        </c:ser>
        <c:ser>
          <c:idx val="10"/>
          <c:order val="10"/>
          <c:tx>
            <c:strRef>
              <c:f>Auxiliar!$K$36</c:f>
              <c:strCache>
                <c:ptCount val="1"/>
                <c:pt idx="0">
                  <c:v>NOV.</c:v>
                </c:pt>
              </c:strCache>
            </c:strRef>
          </c:tx>
          <c:spPr>
            <a:solidFill>
              <a:schemeClr val="accent5">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Auxiliar!$L$25:$N$25</c:f>
              <c:strCache>
                <c:ptCount val="3"/>
                <c:pt idx="0">
                  <c:v>Cantidad de Consultas</c:v>
                </c:pt>
                <c:pt idx="1">
                  <c:v>Respondidos</c:v>
                </c:pt>
                <c:pt idx="2">
                  <c:v>No Respondidos o Reconsideradas</c:v>
                </c:pt>
              </c:strCache>
            </c:strRef>
          </c:cat>
          <c:val>
            <c:numRef>
              <c:f>Auxiliar!$L$36:$N$36</c:f>
              <c:numCache>
                <c:formatCode>General</c:formatCode>
                <c:ptCount val="3"/>
                <c:pt idx="0">
                  <c:v>0</c:v>
                </c:pt>
                <c:pt idx="1">
                  <c:v>0</c:v>
                </c:pt>
                <c:pt idx="2">
                  <c:v>0</c:v>
                </c:pt>
              </c:numCache>
            </c:numRef>
          </c:val>
          <c:extLst>
            <c:ext xmlns:c16="http://schemas.microsoft.com/office/drawing/2014/chart" uri="{C3380CC4-5D6E-409C-BE32-E72D297353CC}">
              <c16:uniqueId val="{00000004-4EAC-4585-BFDD-7DC5412534B5}"/>
            </c:ext>
          </c:extLst>
        </c:ser>
        <c:ser>
          <c:idx val="11"/>
          <c:order val="11"/>
          <c:tx>
            <c:strRef>
              <c:f>Auxiliar!$K$37</c:f>
              <c:strCache>
                <c:ptCount val="1"/>
                <c:pt idx="0">
                  <c:v>DIC.</c:v>
                </c:pt>
              </c:strCache>
            </c:strRef>
          </c:tx>
          <c:spPr>
            <a:solidFill>
              <a:schemeClr val="accent6">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Auxiliar!$L$25:$N$25</c:f>
              <c:strCache>
                <c:ptCount val="3"/>
                <c:pt idx="0">
                  <c:v>Cantidad de Consultas</c:v>
                </c:pt>
                <c:pt idx="1">
                  <c:v>Respondidos</c:v>
                </c:pt>
                <c:pt idx="2">
                  <c:v>No Respondidos o Reconsideradas</c:v>
                </c:pt>
              </c:strCache>
            </c:strRef>
          </c:cat>
          <c:val>
            <c:numRef>
              <c:f>Auxiliar!$L$37:$N$37</c:f>
              <c:numCache>
                <c:formatCode>General</c:formatCode>
                <c:ptCount val="3"/>
                <c:pt idx="0">
                  <c:v>0</c:v>
                </c:pt>
                <c:pt idx="1">
                  <c:v>0</c:v>
                </c:pt>
                <c:pt idx="2">
                  <c:v>0</c:v>
                </c:pt>
              </c:numCache>
            </c:numRef>
          </c:val>
          <c:extLst>
            <c:ext xmlns:c16="http://schemas.microsoft.com/office/drawing/2014/chart" uri="{C3380CC4-5D6E-409C-BE32-E72D297353CC}">
              <c16:uniqueId val="{00000005-4EAC-4585-BFDD-7DC5412534B5}"/>
            </c:ext>
          </c:extLst>
        </c:ser>
        <c:dLbls>
          <c:dLblPos val="inEnd"/>
          <c:showLegendKey val="0"/>
          <c:showVal val="1"/>
          <c:showCatName val="0"/>
          <c:showSerName val="0"/>
          <c:showPercent val="0"/>
          <c:showBubbleSize val="0"/>
        </c:dLbls>
        <c:gapWidth val="65"/>
        <c:axId val="888281888"/>
        <c:axId val="888274272"/>
      </c:barChart>
      <c:catAx>
        <c:axId val="888281888"/>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ysClr val="windowText" lastClr="000000"/>
                </a:solidFill>
                <a:latin typeface="+mn-lt"/>
                <a:ea typeface="+mn-ea"/>
                <a:cs typeface="+mn-cs"/>
              </a:defRPr>
            </a:pPr>
            <a:endParaRPr lang="es-PY"/>
          </a:p>
        </c:txPr>
        <c:crossAx val="888274272"/>
        <c:crosses val="autoZero"/>
        <c:auto val="1"/>
        <c:lblAlgn val="ctr"/>
        <c:lblOffset val="100"/>
        <c:noMultiLvlLbl val="0"/>
      </c:catAx>
      <c:valAx>
        <c:axId val="888274272"/>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PY"/>
          </a:p>
        </c:txPr>
        <c:crossAx val="888281888"/>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PY"/>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PY"/>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ysClr val="windowText" lastClr="000000"/>
                </a:solidFill>
                <a:latin typeface="+mn-lt"/>
                <a:ea typeface="+mn-ea"/>
                <a:cs typeface="+mn-cs"/>
              </a:defRPr>
            </a:pPr>
            <a:r>
              <a:rPr lang="es-PY" b="1">
                <a:solidFill>
                  <a:sysClr val="windowText" lastClr="000000"/>
                </a:solidFill>
              </a:rPr>
              <a:t>Conformación CRCC - Ejercicio 2024</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ysClr val="windowText" lastClr="000000"/>
              </a:solidFill>
              <a:latin typeface="+mn-lt"/>
              <a:ea typeface="+mn-ea"/>
              <a:cs typeface="+mn-cs"/>
            </a:defRPr>
          </a:pPr>
          <a:endParaRPr lang="es-PY"/>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15"/>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a:noFill/>
              </a:ln>
              <a:effectLst/>
              <a:sp3d/>
            </c:spPr>
            <c:extLst>
              <c:ext xmlns:c16="http://schemas.microsoft.com/office/drawing/2014/chart" uri="{C3380CC4-5D6E-409C-BE32-E72D297353CC}">
                <c16:uniqueId val="{00000001-6182-472D-BCF7-6437C39350B7}"/>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a:noFill/>
              </a:ln>
              <a:effectLst/>
              <a:sp3d/>
            </c:spPr>
            <c:extLst>
              <c:ext xmlns:c16="http://schemas.microsoft.com/office/drawing/2014/chart" uri="{C3380CC4-5D6E-409C-BE32-E72D297353CC}">
                <c16:uniqueId val="{00000003-6182-472D-BCF7-6437C39350B7}"/>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s-PY"/>
              </a:p>
            </c:txPr>
            <c:dLblPos val="inEnd"/>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Auxiliar!$E$8:$F$8</c:f>
              <c:strCache>
                <c:ptCount val="2"/>
                <c:pt idx="0">
                  <c:v>Varones</c:v>
                </c:pt>
                <c:pt idx="1">
                  <c:v>Mujeres</c:v>
                </c:pt>
              </c:strCache>
            </c:strRef>
          </c:cat>
          <c:val>
            <c:numRef>
              <c:f>Auxiliar!$E$9:$F$9</c:f>
              <c:numCache>
                <c:formatCode>General</c:formatCode>
                <c:ptCount val="2"/>
                <c:pt idx="0">
                  <c:v>6</c:v>
                </c:pt>
                <c:pt idx="1">
                  <c:v>1</c:v>
                </c:pt>
              </c:numCache>
            </c:numRef>
          </c:val>
          <c:extLst>
            <c:ext xmlns:c16="http://schemas.microsoft.com/office/drawing/2014/chart" uri="{C3380CC4-5D6E-409C-BE32-E72D297353CC}">
              <c16:uniqueId val="{00000004-6182-472D-BCF7-6437C39350B7}"/>
            </c:ext>
          </c:extLst>
        </c:ser>
        <c:dLbls>
          <c:dLblPos val="inEnd"/>
          <c:showLegendKey val="0"/>
          <c:showVal val="0"/>
          <c:showCatName val="0"/>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PY"/>
              <a:t>Nivel de Cumplimiento - Transparencia Activa Ley N° 5189/14</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PY"/>
        </a:p>
      </c:txPr>
    </c:title>
    <c:autoTitleDeleted val="0"/>
    <c:plotArea>
      <c:layout>
        <c:manualLayout>
          <c:layoutTarget val="inner"/>
          <c:xMode val="edge"/>
          <c:yMode val="edge"/>
          <c:x val="2.2448979591836733E-2"/>
          <c:y val="0.12815213004035259"/>
          <c:w val="0.95510204081632655"/>
          <c:h val="0.72055487142934904"/>
        </c:manualLayout>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'MATRIZ RCC_1er Trim.26'!$A$42:$A$45</c15:sqref>
                  </c15:fullRef>
                </c:ext>
              </c:extLst>
              <c:f>'MATRIZ RCC_1er Trim.26'!$A$43:$A$45</c:f>
              <c:strCache>
                <c:ptCount val="3"/>
                <c:pt idx="0">
                  <c:v>Enero</c:v>
                </c:pt>
                <c:pt idx="1">
                  <c:v>Febrero</c:v>
                </c:pt>
                <c:pt idx="2">
                  <c:v>Marzo</c:v>
                </c:pt>
              </c:strCache>
            </c:strRef>
          </c:cat>
          <c:val>
            <c:numRef>
              <c:extLst>
                <c:ext xmlns:c15="http://schemas.microsoft.com/office/drawing/2012/chart" uri="{02D57815-91ED-43cb-92C2-25804820EDAC}">
                  <c15:fullRef>
                    <c15:sqref>'MATRIZ RCC_1er Trim.26'!$B$42:$B$45</c15:sqref>
                  </c15:fullRef>
                </c:ext>
              </c:extLst>
              <c:f>'MATRIZ RCC_1er Trim.26'!$B$43:$B$45</c:f>
              <c:numCache>
                <c:formatCode>0%</c:formatCode>
                <c:ptCount val="3"/>
                <c:pt idx="0">
                  <c:v>1</c:v>
                </c:pt>
                <c:pt idx="1">
                  <c:v>1</c:v>
                </c:pt>
                <c:pt idx="2">
                  <c:v>1</c:v>
                </c:pt>
              </c:numCache>
            </c:numRef>
          </c:val>
          <c:extLst>
            <c:ext xmlns:c16="http://schemas.microsoft.com/office/drawing/2014/chart" uri="{C3380CC4-5D6E-409C-BE32-E72D297353CC}">
              <c16:uniqueId val="{00000000-7E85-4606-949A-BD0084D36B6C}"/>
            </c:ext>
          </c:extLst>
        </c:ser>
        <c:dLbls>
          <c:dLblPos val="inEnd"/>
          <c:showLegendKey val="0"/>
          <c:showVal val="1"/>
          <c:showCatName val="0"/>
          <c:showSerName val="0"/>
          <c:showPercent val="0"/>
          <c:showBubbleSize val="0"/>
        </c:dLbls>
        <c:gapWidth val="65"/>
        <c:axId val="881820304"/>
        <c:axId val="881811600"/>
      </c:barChart>
      <c:catAx>
        <c:axId val="88182030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PY"/>
          </a:p>
        </c:txPr>
        <c:crossAx val="881811600"/>
        <c:crosses val="autoZero"/>
        <c:auto val="1"/>
        <c:lblAlgn val="ctr"/>
        <c:lblOffset val="100"/>
        <c:noMultiLvlLbl val="0"/>
      </c:catAx>
      <c:valAx>
        <c:axId val="88181160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881820304"/>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PY"/>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r>
              <a:rPr lang="en-US">
                <a:solidFill>
                  <a:sysClr val="windowText" lastClr="000000"/>
                </a:solidFill>
              </a:rPr>
              <a:t>Programas - 1er</a:t>
            </a:r>
            <a:r>
              <a:rPr lang="en-US" baseline="0">
                <a:solidFill>
                  <a:sysClr val="windowText" lastClr="000000"/>
                </a:solidFill>
              </a:rPr>
              <a:t> Trimestre </a:t>
            </a:r>
            <a:r>
              <a:rPr lang="en-US">
                <a:solidFill>
                  <a:sysClr val="windowText" lastClr="000000"/>
                </a:solidFill>
              </a:rPr>
              <a:t>Ejercicio 2024</a:t>
            </a:r>
          </a:p>
        </c:rich>
      </c:tx>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endParaRPr lang="es-PY"/>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Auxiliar!$X$39</c:f>
              <c:strCache>
                <c:ptCount val="1"/>
                <c:pt idx="0">
                  <c:v>Valor de la inversión</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Auxiliar!$W$40:$W$42</c:f>
              <c:strCache>
                <c:ptCount val="3"/>
                <c:pt idx="0">
                  <c:v>Programa Central - Gestión Administrativa </c:v>
                </c:pt>
                <c:pt idx="1">
                  <c:v>Programa Central - Pago de Haberes Jubilatorios </c:v>
                </c:pt>
                <c:pt idx="2">
                  <c:v>Programa Central - Otorgamiento de Prestamos  </c:v>
                </c:pt>
              </c:strCache>
            </c:strRef>
          </c:cat>
          <c:val>
            <c:numRef>
              <c:f>Auxiliar!$X$40:$X$42</c:f>
              <c:numCache>
                <c:formatCode>#,##0</c:formatCode>
                <c:ptCount val="3"/>
                <c:pt idx="0">
                  <c:v>0</c:v>
                </c:pt>
                <c:pt idx="1">
                  <c:v>0</c:v>
                </c:pt>
                <c:pt idx="2">
                  <c:v>0</c:v>
                </c:pt>
              </c:numCache>
            </c:numRef>
          </c:val>
          <c:extLst>
            <c:ext xmlns:c16="http://schemas.microsoft.com/office/drawing/2014/chart" uri="{C3380CC4-5D6E-409C-BE32-E72D297353CC}">
              <c16:uniqueId val="{00000000-A914-42D3-909F-D349F7ABD8CB}"/>
            </c:ext>
          </c:extLst>
        </c:ser>
        <c:dLbls>
          <c:showLegendKey val="0"/>
          <c:showVal val="0"/>
          <c:showCatName val="0"/>
          <c:showSerName val="0"/>
          <c:showPercent val="0"/>
          <c:showBubbleSize val="0"/>
        </c:dLbls>
        <c:gapWidth val="65"/>
        <c:shape val="box"/>
        <c:axId val="888277536"/>
        <c:axId val="888284064"/>
        <c:axId val="888585584"/>
      </c:bar3DChart>
      <c:catAx>
        <c:axId val="8882775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ysClr val="windowText" lastClr="000000"/>
                </a:solidFill>
                <a:latin typeface="Arial Narrow" panose="020B0606020202030204" pitchFamily="34" charset="0"/>
                <a:ea typeface="+mn-ea"/>
                <a:cs typeface="+mn-cs"/>
              </a:defRPr>
            </a:pPr>
            <a:endParaRPr lang="es-PY"/>
          </a:p>
        </c:txPr>
        <c:crossAx val="888284064"/>
        <c:crosses val="autoZero"/>
        <c:auto val="1"/>
        <c:lblAlgn val="ctr"/>
        <c:lblOffset val="100"/>
        <c:noMultiLvlLbl val="0"/>
      </c:catAx>
      <c:valAx>
        <c:axId val="888284064"/>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PY"/>
          </a:p>
        </c:txPr>
        <c:crossAx val="888277536"/>
        <c:crosses val="autoZero"/>
        <c:crossBetween val="between"/>
      </c:valAx>
      <c:serAx>
        <c:axId val="888585584"/>
        <c:scaling>
          <c:orientation val="minMax"/>
        </c:scaling>
        <c:delete val="1"/>
        <c:axPos val="b"/>
        <c:majorTickMark val="none"/>
        <c:minorTickMark val="none"/>
        <c:tickLblPos val="nextTo"/>
        <c:crossAx val="888284064"/>
        <c:crosses val="autoZero"/>
      </c:ser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PY"/>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s-PY" sz="1600"/>
              <a:t>Ejecución Presupuestaria - 1er</a:t>
            </a:r>
            <a:r>
              <a:rPr lang="es-PY" sz="1600" baseline="0"/>
              <a:t> Trimestre Ejercicio 2024</a:t>
            </a:r>
            <a:endParaRPr lang="es-PY" sz="1600"/>
          </a:p>
        </c:rich>
      </c:tx>
      <c:layout>
        <c:manualLayout>
          <c:xMode val="edge"/>
          <c:yMode val="edge"/>
          <c:x val="0.13154177602799649"/>
          <c:y val="1.8518518518518517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PY"/>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0555565568891663E-2"/>
          <c:y val="0.23653650924613923"/>
          <c:w val="0.96944444444444444"/>
          <c:h val="0.7034259259259259"/>
        </c:manualLayout>
      </c:layout>
      <c:pie3DChart>
        <c:varyColors val="1"/>
        <c:ser>
          <c:idx val="0"/>
          <c:order val="0"/>
          <c:dPt>
            <c:idx val="0"/>
            <c:bubble3D val="0"/>
            <c:explosion val="21"/>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E2BE-4EBF-BD63-02A3EEF49BA9}"/>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E2BE-4EBF-BD63-02A3EEF49BA9}"/>
              </c:ext>
            </c:extLst>
          </c:dPt>
          <c:dLbls>
            <c:dLbl>
              <c:idx val="0"/>
              <c:layout>
                <c:manualLayout>
                  <c:x val="-0.10422703412073502"/>
                  <c:y val="-0.25183326042578014"/>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2BE-4EBF-BD63-02A3EEF49BA9}"/>
                </c:ext>
              </c:extLst>
            </c:dLbl>
            <c:dLbl>
              <c:idx val="1"/>
              <c:layout>
                <c:manualLayout>
                  <c:x val="-0.10910804899387581"/>
                  <c:y val="0.14178331875182268"/>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2BE-4EBF-BD63-02A3EEF49BA9}"/>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PY"/>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Auxiliar!$I$69:$J$69</c:f>
              <c:strCache>
                <c:ptCount val="2"/>
                <c:pt idx="0">
                  <c:v>Presupuestado</c:v>
                </c:pt>
                <c:pt idx="1">
                  <c:v>Ejecutado</c:v>
                </c:pt>
              </c:strCache>
            </c:strRef>
          </c:cat>
          <c:val>
            <c:numRef>
              <c:f>Auxiliar!$I$70:$J$70</c:f>
              <c:numCache>
                <c:formatCode>#,##0</c:formatCode>
                <c:ptCount val="2"/>
                <c:pt idx="0">
                  <c:v>1143559952204</c:v>
                </c:pt>
                <c:pt idx="1">
                  <c:v>182327600726</c:v>
                </c:pt>
              </c:numCache>
            </c:numRef>
          </c:val>
          <c:extLst>
            <c:ext xmlns:c16="http://schemas.microsoft.com/office/drawing/2014/chart" uri="{C3380CC4-5D6E-409C-BE32-E72D297353CC}">
              <c16:uniqueId val="{00000004-E2BE-4EBF-BD63-02A3EEF49BA9}"/>
            </c:ext>
          </c:extLst>
        </c:ser>
        <c:dLbls>
          <c:dLblPos val="ctr"/>
          <c:showLegendKey val="0"/>
          <c:showVal val="0"/>
          <c:showCatName val="0"/>
          <c:showSerName val="0"/>
          <c:showPercent val="1"/>
          <c:showBubbleSize val="0"/>
          <c:showLeaderLines val="1"/>
        </c:dLbls>
      </c:pie3D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PY"/>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s-PY" sz="1400">
                <a:solidFill>
                  <a:schemeClr val="tx1"/>
                </a:solidFill>
              </a:rPr>
              <a:t>Ejecución</a:t>
            </a:r>
            <a:r>
              <a:rPr lang="es-PY" sz="1400" baseline="0">
                <a:solidFill>
                  <a:schemeClr val="tx1"/>
                </a:solidFill>
              </a:rPr>
              <a:t> Presupuestaria - 1er Trimestre</a:t>
            </a:r>
            <a:endParaRPr lang="es-PY" sz="1400">
              <a:solidFill>
                <a:schemeClr val="tx1"/>
              </a:solidFill>
            </a:endParaRP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PY"/>
        </a:p>
      </c:txPr>
    </c:title>
    <c:autoTitleDeleted val="0"/>
    <c:plotArea>
      <c:layout>
        <c:manualLayout>
          <c:layoutTarget val="inner"/>
          <c:xMode val="edge"/>
          <c:yMode val="edge"/>
          <c:x val="1.7192593827678317E-2"/>
          <c:y val="0.18831837270762675"/>
          <c:w val="0.76316117246719939"/>
          <c:h val="0.74191420508664097"/>
        </c:manualLayout>
      </c:layout>
      <c:barChart>
        <c:barDir val="bar"/>
        <c:grouping val="clustered"/>
        <c:varyColors val="0"/>
        <c:ser>
          <c:idx val="6"/>
          <c:order val="0"/>
          <c:tx>
            <c:strRef>
              <c:f>'MATRIZ RCC_1er Trim.26'!$A$84:$B$84</c:f>
              <c:strCache>
                <c:ptCount val="2"/>
                <c:pt idx="0">
                  <c:v>900</c:v>
                </c:pt>
                <c:pt idx="1">
                  <c:v>Otros Gastos</c:v>
                </c:pt>
              </c:strCache>
            </c:strRef>
          </c:tx>
          <c:spPr>
            <a:solidFill>
              <a:schemeClr val="accent1">
                <a:lumMod val="60000"/>
              </a:schemeClr>
            </a:solidFill>
            <a:ln>
              <a:noFill/>
            </a:ln>
            <a:effectLst>
              <a:outerShdw blurRad="254000" sx="102000" sy="102000" algn="ctr" rotWithShape="0">
                <a:prstClr val="black">
                  <a:alpha val="20000"/>
                </a:prstClr>
              </a:outerShdw>
            </a:effectLst>
          </c:spPr>
          <c:invertIfNegative val="0"/>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PY"/>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'MATRIZ RCC_1er Trim.26'!$D$77:$E$77</c15:sqref>
                  </c15:fullRef>
                </c:ext>
              </c:extLst>
              <c:f>'MATRIZ RCC_1er Trim.26'!$E$77</c:f>
              <c:strCache>
                <c:ptCount val="1"/>
                <c:pt idx="0">
                  <c:v>Ejecutado</c:v>
                </c:pt>
              </c:strCache>
            </c:strRef>
          </c:cat>
          <c:val>
            <c:numRef>
              <c:extLst>
                <c:ext xmlns:c15="http://schemas.microsoft.com/office/drawing/2012/chart" uri="{02D57815-91ED-43cb-92C2-25804820EDAC}">
                  <c15:fullRef>
                    <c15:sqref>'MATRIZ RCC_1er Trim.26'!$D$84:$E$84</c15:sqref>
                  </c15:fullRef>
                </c:ext>
              </c:extLst>
              <c:f>'MATRIZ RCC_1er Trim.26'!$E$84</c:f>
              <c:numCache>
                <c:formatCode>#,##0</c:formatCode>
                <c:ptCount val="1"/>
                <c:pt idx="0">
                  <c:v>807459728</c:v>
                </c:pt>
              </c:numCache>
            </c:numRef>
          </c:val>
          <c:extLst>
            <c:ext xmlns:c16="http://schemas.microsoft.com/office/drawing/2014/chart" uri="{C3380CC4-5D6E-409C-BE32-E72D297353CC}">
              <c16:uniqueId val="{00000006-6A85-4A48-848D-AB7D3EFFACE8}"/>
            </c:ext>
          </c:extLst>
        </c:ser>
        <c:ser>
          <c:idx val="5"/>
          <c:order val="1"/>
          <c:tx>
            <c:strRef>
              <c:f>'MATRIZ RCC_1er Trim.26'!$A$83:$B$83</c:f>
              <c:strCache>
                <c:ptCount val="2"/>
                <c:pt idx="0">
                  <c:v>800</c:v>
                </c:pt>
                <c:pt idx="1">
                  <c:v>Transferencias</c:v>
                </c:pt>
              </c:strCache>
            </c:strRef>
          </c:tx>
          <c:spPr>
            <a:solidFill>
              <a:schemeClr val="accent6"/>
            </a:solidFill>
            <a:ln>
              <a:noFill/>
            </a:ln>
            <a:effectLst>
              <a:outerShdw blurRad="254000" sx="102000" sy="102000" algn="ctr" rotWithShape="0">
                <a:prstClr val="black">
                  <a:alpha val="20000"/>
                </a:prstClr>
              </a:outerShdw>
            </a:effectLst>
          </c:spPr>
          <c:invertIfNegative val="0"/>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PY"/>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'MATRIZ RCC_1er Trim.26'!$D$77:$E$77</c15:sqref>
                  </c15:fullRef>
                </c:ext>
              </c:extLst>
              <c:f>'MATRIZ RCC_1er Trim.26'!$E$77</c:f>
              <c:strCache>
                <c:ptCount val="1"/>
                <c:pt idx="0">
                  <c:v>Ejecutado</c:v>
                </c:pt>
              </c:strCache>
            </c:strRef>
          </c:cat>
          <c:val>
            <c:numRef>
              <c:extLst>
                <c:ext xmlns:c15="http://schemas.microsoft.com/office/drawing/2012/chart" uri="{02D57815-91ED-43cb-92C2-25804820EDAC}">
                  <c15:fullRef>
                    <c15:sqref>'MATRIZ RCC_1er Trim.26'!$D$83:$E$83</c15:sqref>
                  </c15:fullRef>
                </c:ext>
              </c:extLst>
              <c:f>'MATRIZ RCC_1er Trim.26'!$E$83</c:f>
              <c:numCache>
                <c:formatCode>#,##0</c:formatCode>
                <c:ptCount val="1"/>
                <c:pt idx="0">
                  <c:v>80561455474</c:v>
                </c:pt>
              </c:numCache>
            </c:numRef>
          </c:val>
          <c:extLst>
            <c:ext xmlns:c16="http://schemas.microsoft.com/office/drawing/2014/chart" uri="{C3380CC4-5D6E-409C-BE32-E72D297353CC}">
              <c16:uniqueId val="{00000005-6A85-4A48-848D-AB7D3EFFACE8}"/>
            </c:ext>
          </c:extLst>
        </c:ser>
        <c:ser>
          <c:idx val="4"/>
          <c:order val="2"/>
          <c:tx>
            <c:strRef>
              <c:f>'MATRIZ RCC_1er Trim.26'!$A$82:$B$82</c:f>
              <c:strCache>
                <c:ptCount val="2"/>
                <c:pt idx="0">
                  <c:v>600</c:v>
                </c:pt>
                <c:pt idx="1">
                  <c:v>Inversión Financiera</c:v>
                </c:pt>
              </c:strCache>
            </c:strRef>
          </c:tx>
          <c:spPr>
            <a:solidFill>
              <a:srgbClr val="990099"/>
            </a:solidFill>
            <a:ln>
              <a:noFill/>
            </a:ln>
            <a:effectLst>
              <a:outerShdw blurRad="254000" sx="102000" sy="102000" algn="ctr" rotWithShape="0">
                <a:prstClr val="black">
                  <a:alpha val="20000"/>
                </a:prstClr>
              </a:outerShdw>
            </a:effectLst>
          </c:spPr>
          <c:invertIfNegative val="0"/>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PY"/>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'MATRIZ RCC_1er Trim.26'!$D$77:$E$77</c15:sqref>
                  </c15:fullRef>
                </c:ext>
              </c:extLst>
              <c:f>'MATRIZ RCC_1er Trim.26'!$E$77</c:f>
              <c:strCache>
                <c:ptCount val="1"/>
                <c:pt idx="0">
                  <c:v>Ejecutado</c:v>
                </c:pt>
              </c:strCache>
            </c:strRef>
          </c:cat>
          <c:val>
            <c:numRef>
              <c:extLst>
                <c:ext xmlns:c15="http://schemas.microsoft.com/office/drawing/2012/chart" uri="{02D57815-91ED-43cb-92C2-25804820EDAC}">
                  <c15:fullRef>
                    <c15:sqref>'MATRIZ RCC_1er Trim.26'!$D$82:$E$82</c15:sqref>
                  </c15:fullRef>
                </c:ext>
              </c:extLst>
              <c:f>'MATRIZ RCC_1er Trim.26'!$E$82</c:f>
              <c:numCache>
                <c:formatCode>#,##0</c:formatCode>
                <c:ptCount val="1"/>
                <c:pt idx="0">
                  <c:v>106642260921</c:v>
                </c:pt>
              </c:numCache>
            </c:numRef>
          </c:val>
          <c:extLst>
            <c:ext xmlns:c16="http://schemas.microsoft.com/office/drawing/2014/chart" uri="{C3380CC4-5D6E-409C-BE32-E72D297353CC}">
              <c16:uniqueId val="{00000004-6A85-4A48-848D-AB7D3EFFACE8}"/>
            </c:ext>
          </c:extLst>
        </c:ser>
        <c:ser>
          <c:idx val="3"/>
          <c:order val="3"/>
          <c:tx>
            <c:strRef>
              <c:f>'MATRIZ RCC_1er Trim.26'!$A$81:$B$81</c:f>
              <c:strCache>
                <c:ptCount val="2"/>
                <c:pt idx="0">
                  <c:v>500</c:v>
                </c:pt>
                <c:pt idx="1">
                  <c:v>Inversión Física</c:v>
                </c:pt>
              </c:strCache>
            </c:strRef>
          </c:tx>
          <c:spPr>
            <a:solidFill>
              <a:schemeClr val="accent4"/>
            </a:solidFill>
            <a:ln>
              <a:noFill/>
            </a:ln>
            <a:effectLst>
              <a:outerShdw blurRad="254000" sx="102000" sy="102000" algn="ctr" rotWithShape="0">
                <a:prstClr val="black">
                  <a:alpha val="20000"/>
                </a:prstClr>
              </a:outerShdw>
            </a:effectLst>
          </c:spPr>
          <c:invertIfNegative val="0"/>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PY"/>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'MATRIZ RCC_1er Trim.26'!$D$77:$E$77</c15:sqref>
                  </c15:fullRef>
                </c:ext>
              </c:extLst>
              <c:f>'MATRIZ RCC_1er Trim.26'!$E$77</c:f>
              <c:strCache>
                <c:ptCount val="1"/>
                <c:pt idx="0">
                  <c:v>Ejecutado</c:v>
                </c:pt>
              </c:strCache>
            </c:strRef>
          </c:cat>
          <c:val>
            <c:numRef>
              <c:extLst>
                <c:ext xmlns:c15="http://schemas.microsoft.com/office/drawing/2012/chart" uri="{02D57815-91ED-43cb-92C2-25804820EDAC}">
                  <c15:fullRef>
                    <c15:sqref>'MATRIZ RCC_1er Trim.26'!$D$81:$E$81</c15:sqref>
                  </c15:fullRef>
                </c:ext>
              </c:extLst>
              <c:f>'MATRIZ RCC_1er Trim.26'!$E$81</c:f>
              <c:numCache>
                <c:formatCode>#,##0</c:formatCode>
                <c:ptCount val="1"/>
                <c:pt idx="0">
                  <c:v>1545273</c:v>
                </c:pt>
              </c:numCache>
            </c:numRef>
          </c:val>
          <c:extLst>
            <c:ext xmlns:c16="http://schemas.microsoft.com/office/drawing/2014/chart" uri="{C3380CC4-5D6E-409C-BE32-E72D297353CC}">
              <c16:uniqueId val="{00000003-6A85-4A48-848D-AB7D3EFFACE8}"/>
            </c:ext>
          </c:extLst>
        </c:ser>
        <c:ser>
          <c:idx val="2"/>
          <c:order val="4"/>
          <c:tx>
            <c:strRef>
              <c:f>'MATRIZ RCC_1er Trim.26'!$A$80:$B$80</c:f>
              <c:strCache>
                <c:ptCount val="2"/>
                <c:pt idx="0">
                  <c:v>300</c:v>
                </c:pt>
                <c:pt idx="1">
                  <c:v>Bienes de Consumo e Insumos</c:v>
                </c:pt>
              </c:strCache>
            </c:strRef>
          </c:tx>
          <c:spPr>
            <a:solidFill>
              <a:schemeClr val="accent3"/>
            </a:solidFill>
            <a:ln>
              <a:noFill/>
            </a:ln>
            <a:effectLst>
              <a:outerShdw blurRad="254000" sx="102000" sy="102000" algn="ctr" rotWithShape="0">
                <a:prstClr val="black">
                  <a:alpha val="20000"/>
                </a:prstClr>
              </a:outerShdw>
            </a:effectLst>
          </c:spPr>
          <c:invertIfNegative val="0"/>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PY"/>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'MATRIZ RCC_1er Trim.26'!$D$77:$E$77</c15:sqref>
                  </c15:fullRef>
                </c:ext>
              </c:extLst>
              <c:f>'MATRIZ RCC_1er Trim.26'!$E$77</c:f>
              <c:strCache>
                <c:ptCount val="1"/>
                <c:pt idx="0">
                  <c:v>Ejecutado</c:v>
                </c:pt>
              </c:strCache>
            </c:strRef>
          </c:cat>
          <c:val>
            <c:numRef>
              <c:extLst>
                <c:ext xmlns:c15="http://schemas.microsoft.com/office/drawing/2012/chart" uri="{02D57815-91ED-43cb-92C2-25804820EDAC}">
                  <c15:fullRef>
                    <c15:sqref>'MATRIZ RCC_1er Trim.26'!$D$80:$E$80</c15:sqref>
                  </c15:fullRef>
                </c:ext>
              </c:extLst>
              <c:f>'MATRIZ RCC_1er Trim.26'!$E$80</c:f>
              <c:numCache>
                <c:formatCode>#,##0</c:formatCode>
                <c:ptCount val="1"/>
                <c:pt idx="0">
                  <c:v>15816447</c:v>
                </c:pt>
              </c:numCache>
            </c:numRef>
          </c:val>
          <c:extLst>
            <c:ext xmlns:c16="http://schemas.microsoft.com/office/drawing/2014/chart" uri="{C3380CC4-5D6E-409C-BE32-E72D297353CC}">
              <c16:uniqueId val="{00000002-6A85-4A48-848D-AB7D3EFFACE8}"/>
            </c:ext>
          </c:extLst>
        </c:ser>
        <c:ser>
          <c:idx val="1"/>
          <c:order val="5"/>
          <c:tx>
            <c:strRef>
              <c:f>'MATRIZ RCC_1er Trim.26'!$A$79:$B$79</c:f>
              <c:strCache>
                <c:ptCount val="2"/>
                <c:pt idx="0">
                  <c:v>200</c:v>
                </c:pt>
                <c:pt idx="1">
                  <c:v>Servicios no Personales</c:v>
                </c:pt>
              </c:strCache>
            </c:strRef>
          </c:tx>
          <c:spPr>
            <a:solidFill>
              <a:schemeClr val="accent2"/>
            </a:solidFill>
            <a:ln>
              <a:noFill/>
            </a:ln>
            <a:effectLst>
              <a:outerShdw blurRad="254000" sx="102000" sy="102000" algn="ctr" rotWithShape="0">
                <a:prstClr val="black">
                  <a:alpha val="20000"/>
                </a:prstClr>
              </a:outerShdw>
            </a:effectLst>
          </c:spPr>
          <c:invertIfNegative val="0"/>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PY"/>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'MATRIZ RCC_1er Trim.26'!$D$77:$E$77</c15:sqref>
                  </c15:fullRef>
                </c:ext>
              </c:extLst>
              <c:f>'MATRIZ RCC_1er Trim.26'!$E$77</c:f>
              <c:strCache>
                <c:ptCount val="1"/>
                <c:pt idx="0">
                  <c:v>Ejecutado</c:v>
                </c:pt>
              </c:strCache>
            </c:strRef>
          </c:cat>
          <c:val>
            <c:numRef>
              <c:extLst>
                <c:ext xmlns:c15="http://schemas.microsoft.com/office/drawing/2012/chart" uri="{02D57815-91ED-43cb-92C2-25804820EDAC}">
                  <c15:fullRef>
                    <c15:sqref>'MATRIZ RCC_1er Trim.26'!$D$79:$E$79</c15:sqref>
                  </c15:fullRef>
                </c:ext>
              </c:extLst>
              <c:f>'MATRIZ RCC_1er Trim.26'!$E$79</c:f>
              <c:numCache>
                <c:formatCode>#,##0</c:formatCode>
                <c:ptCount val="1"/>
                <c:pt idx="0">
                  <c:v>583294530</c:v>
                </c:pt>
              </c:numCache>
            </c:numRef>
          </c:val>
          <c:extLst>
            <c:ext xmlns:c16="http://schemas.microsoft.com/office/drawing/2014/chart" uri="{C3380CC4-5D6E-409C-BE32-E72D297353CC}">
              <c16:uniqueId val="{00000001-6A85-4A48-848D-AB7D3EFFACE8}"/>
            </c:ext>
          </c:extLst>
        </c:ser>
        <c:ser>
          <c:idx val="0"/>
          <c:order val="6"/>
          <c:tx>
            <c:strRef>
              <c:f>'MATRIZ RCC_1er Trim.26'!$A$78:$B$78</c:f>
              <c:strCache>
                <c:ptCount val="2"/>
                <c:pt idx="0">
                  <c:v>100</c:v>
                </c:pt>
                <c:pt idx="1">
                  <c:v>Servicios Personales</c:v>
                </c:pt>
              </c:strCache>
            </c:strRef>
          </c:tx>
          <c:spPr>
            <a:solidFill>
              <a:schemeClr val="accent1"/>
            </a:solidFill>
            <a:ln>
              <a:noFill/>
            </a:ln>
            <a:effectLst>
              <a:outerShdw blurRad="254000" sx="102000" sy="102000" algn="ctr" rotWithShape="0">
                <a:prstClr val="black">
                  <a:alpha val="20000"/>
                </a:prstClr>
              </a:outerShdw>
            </a:effectLst>
          </c:spPr>
          <c:invertIfNegative val="0"/>
          <c:dLbls>
            <c:numFmt formatCode="#,##0" sourceLinked="0"/>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PY"/>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'MATRIZ RCC_1er Trim.26'!$D$77:$E$77</c15:sqref>
                  </c15:fullRef>
                </c:ext>
              </c:extLst>
              <c:f>'MATRIZ RCC_1er Trim.26'!$E$77</c:f>
              <c:strCache>
                <c:ptCount val="1"/>
                <c:pt idx="0">
                  <c:v>Ejecutado</c:v>
                </c:pt>
              </c:strCache>
            </c:strRef>
          </c:cat>
          <c:val>
            <c:numRef>
              <c:extLst>
                <c:ext xmlns:c15="http://schemas.microsoft.com/office/drawing/2012/chart" uri="{02D57815-91ED-43cb-92C2-25804820EDAC}">
                  <c15:fullRef>
                    <c15:sqref>'MATRIZ RCC_1er Trim.26'!$D$78:$E$78</c15:sqref>
                  </c15:fullRef>
                </c:ext>
              </c:extLst>
              <c:f>'MATRIZ RCC_1er Trim.26'!$E$78</c:f>
              <c:numCache>
                <c:formatCode>#,##0</c:formatCode>
                <c:ptCount val="1"/>
                <c:pt idx="0">
                  <c:v>2811117131</c:v>
                </c:pt>
              </c:numCache>
            </c:numRef>
          </c:val>
          <c:extLst>
            <c:ext xmlns:c16="http://schemas.microsoft.com/office/drawing/2014/chart" uri="{C3380CC4-5D6E-409C-BE32-E72D297353CC}">
              <c16:uniqueId val="{00000000-6A85-4A48-848D-AB7D3EFFACE8}"/>
            </c:ext>
          </c:extLst>
        </c:ser>
        <c:dLbls>
          <c:dLblPos val="outEnd"/>
          <c:showLegendKey val="0"/>
          <c:showVal val="1"/>
          <c:showCatName val="0"/>
          <c:showSerName val="0"/>
          <c:showPercent val="0"/>
          <c:showBubbleSize val="0"/>
        </c:dLbls>
        <c:gapWidth val="150"/>
        <c:axId val="887793904"/>
        <c:axId val="887805328"/>
      </c:barChart>
      <c:valAx>
        <c:axId val="887805328"/>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out"/>
        <c:minorTickMark val="none"/>
        <c:tickLblPos val="nextTo"/>
        <c:crossAx val="887793904"/>
        <c:crosses val="autoZero"/>
        <c:crossBetween val="between"/>
      </c:valAx>
      <c:catAx>
        <c:axId val="887793904"/>
        <c:scaling>
          <c:orientation val="minMax"/>
        </c:scaling>
        <c:delete val="1"/>
        <c:axPos val="l"/>
        <c:numFmt formatCode="General" sourceLinked="1"/>
        <c:majorTickMark val="out"/>
        <c:minorTickMark val="none"/>
        <c:tickLblPos val="nextTo"/>
        <c:crossAx val="887805328"/>
        <c:crosses val="autoZero"/>
        <c:auto val="1"/>
        <c:lblAlgn val="ctr"/>
        <c:lblOffset val="100"/>
        <c:noMultiLvlLbl val="0"/>
      </c:cat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PY"/>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PY"/>
    </a:p>
  </c:txPr>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s-PY" sz="1400"/>
              <a:t>Evaluación del nivel de madurez de la NRM para un SCI</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PY"/>
        </a:p>
      </c:txPr>
    </c:title>
    <c:autoTitleDeleted val="0"/>
    <c:plotArea>
      <c:layout>
        <c:manualLayout>
          <c:layoutTarget val="inner"/>
          <c:xMode val="edge"/>
          <c:yMode val="edge"/>
          <c:x val="1.6966581663728181E-2"/>
          <c:y val="0.15784615384615383"/>
          <c:w val="0.96606683667254367"/>
          <c:h val="0.69939527559055115"/>
        </c:manualLayout>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numFmt formatCode="#,##0.00" sourceLinked="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trendline>
            <c:spPr>
              <a:ln w="19050" cap="rnd">
                <a:solidFill>
                  <a:schemeClr val="accent1"/>
                </a:solidFill>
              </a:ln>
              <a:effectLst/>
            </c:spPr>
            <c:trendlineType val="linear"/>
            <c:dispRSqr val="0"/>
            <c:dispEq val="0"/>
          </c:trendline>
          <c:cat>
            <c:numRef>
              <c:f>'MATRIZ RCC_1er Trim.26'!$I$186:$I$191</c:f>
              <c:numCache>
                <c:formatCode>General</c:formatCode>
                <c:ptCount val="6"/>
                <c:pt idx="0">
                  <c:v>2019</c:v>
                </c:pt>
                <c:pt idx="1">
                  <c:v>2020</c:v>
                </c:pt>
                <c:pt idx="2">
                  <c:v>2021</c:v>
                </c:pt>
                <c:pt idx="3">
                  <c:v>2022</c:v>
                </c:pt>
                <c:pt idx="4">
                  <c:v>2023</c:v>
                </c:pt>
                <c:pt idx="5">
                  <c:v>2024</c:v>
                </c:pt>
              </c:numCache>
            </c:numRef>
          </c:cat>
          <c:val>
            <c:numRef>
              <c:f>'MATRIZ RCC_1er Trim.26'!$J$186:$J$191</c:f>
              <c:numCache>
                <c:formatCode>General</c:formatCode>
                <c:ptCount val="6"/>
                <c:pt idx="0">
                  <c:v>1.26</c:v>
                </c:pt>
                <c:pt idx="1">
                  <c:v>1.74</c:v>
                </c:pt>
                <c:pt idx="2">
                  <c:v>1.46</c:v>
                </c:pt>
                <c:pt idx="3">
                  <c:v>1.53</c:v>
                </c:pt>
                <c:pt idx="4">
                  <c:v>2.0699999999999998</c:v>
                </c:pt>
                <c:pt idx="5">
                  <c:v>2.1</c:v>
                </c:pt>
              </c:numCache>
            </c:numRef>
          </c:val>
          <c:extLst>
            <c:ext xmlns:c16="http://schemas.microsoft.com/office/drawing/2014/chart" uri="{C3380CC4-5D6E-409C-BE32-E72D297353CC}">
              <c16:uniqueId val="{00000001-9219-4BBD-B4BA-3BF300AFCC76}"/>
            </c:ext>
          </c:extLst>
        </c:ser>
        <c:dLbls>
          <c:dLblPos val="inEnd"/>
          <c:showLegendKey val="0"/>
          <c:showVal val="1"/>
          <c:showCatName val="0"/>
          <c:showSerName val="0"/>
          <c:showPercent val="0"/>
          <c:showBubbleSize val="0"/>
        </c:dLbls>
        <c:gapWidth val="65"/>
        <c:axId val="887791728"/>
        <c:axId val="887800432"/>
      </c:barChart>
      <c:catAx>
        <c:axId val="88779172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solidFill>
                <a:latin typeface="+mn-lt"/>
                <a:ea typeface="+mn-ea"/>
                <a:cs typeface="+mn-cs"/>
              </a:defRPr>
            </a:pPr>
            <a:endParaRPr lang="es-PY"/>
          </a:p>
        </c:txPr>
        <c:crossAx val="887800432"/>
        <c:crosses val="autoZero"/>
        <c:auto val="1"/>
        <c:lblAlgn val="ctr"/>
        <c:lblOffset val="100"/>
        <c:noMultiLvlLbl val="0"/>
      </c:catAx>
      <c:valAx>
        <c:axId val="88780043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887791728"/>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solidFill>
            <a:schemeClr val="tx1"/>
          </a:solidFill>
        </a:defRPr>
      </a:pPr>
      <a:endParaRPr lang="es-PY"/>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s-PY" sz="1400">
                <a:solidFill>
                  <a:schemeClr val="tx1"/>
                </a:solidFill>
              </a:rPr>
              <a:t>Contrataciones realizadas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PY"/>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0424888065462402E-2"/>
          <c:y val="0.13235527471450129"/>
          <c:w val="0.96388883742473364"/>
          <c:h val="0.86385054108058446"/>
        </c:manualLayout>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C0C3-4339-8F5B-0363DC25970F}"/>
              </c:ext>
            </c:extLst>
          </c:dPt>
          <c:dPt>
            <c:idx val="1"/>
            <c:bubble3D val="0"/>
            <c:explosion val="29"/>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C0C3-4339-8F5B-0363DC25970F}"/>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28E3-4737-A5E5-366C024EADE0}"/>
              </c:ext>
            </c:extLst>
          </c:dPt>
          <c:dLbls>
            <c:dLbl>
              <c:idx val="0"/>
              <c:layout>
                <c:manualLayout>
                  <c:x val="8.2129219569786402E-2"/>
                  <c:y val="5.5991008520038646E-2"/>
                </c:manualLayout>
              </c:layout>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es-PY"/>
                </a:p>
              </c:txPr>
              <c:dLblPos val="bestFit"/>
              <c:showLegendKey val="0"/>
              <c:showVal val="0"/>
              <c:showCatName val="1"/>
              <c:showSerName val="0"/>
              <c:showPercent val="1"/>
              <c:showBubbleSize val="0"/>
              <c:extLst>
                <c:ext xmlns:c15="http://schemas.microsoft.com/office/drawing/2012/chart" uri="{CE6537A1-D6FC-4f65-9D91-7224C49458BB}">
                  <c15:layout>
                    <c:manualLayout>
                      <c:w val="0.17810627704349161"/>
                      <c:h val="0.22702487587924988"/>
                    </c:manualLayout>
                  </c15:layout>
                </c:ext>
                <c:ext xmlns:c16="http://schemas.microsoft.com/office/drawing/2014/chart" uri="{C3380CC4-5D6E-409C-BE32-E72D297353CC}">
                  <c16:uniqueId val="{00000001-C0C3-4339-8F5B-0363DC25970F}"/>
                </c:ext>
              </c:extLst>
            </c:dLbl>
            <c:dLbl>
              <c:idx val="1"/>
              <c:layout>
                <c:manualLayout>
                  <c:x val="0.21882993414977533"/>
                  <c:y val="-6.005292840322475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0C3-4339-8F5B-0363DC25970F}"/>
                </c:ext>
              </c:extLst>
            </c:dLbl>
            <c:dLbl>
              <c:idx val="2"/>
              <c:layout>
                <c:manualLayout>
                  <c:x val="-2.8813305229660788E-2"/>
                  <c:y val="3.715098938022505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8E3-4737-A5E5-366C024EADE0}"/>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PY"/>
              </a:p>
            </c:txPr>
            <c:dLblPos val="ctr"/>
            <c:showLegendKey val="0"/>
            <c:showVal val="0"/>
            <c:showCatName val="1"/>
            <c:showSerName val="0"/>
            <c:showPercent val="1"/>
            <c:showBubbleSize val="0"/>
            <c:showLeaderLines val="0"/>
            <c:extLst>
              <c:ext xmlns:c15="http://schemas.microsoft.com/office/drawing/2012/chart" uri="{CE6537A1-D6FC-4f65-9D91-7224C49458BB}"/>
            </c:extLst>
          </c:dLbls>
          <c:cat>
            <c:strRef>
              <c:f>'MATRIZ RCC_1er Trim.26'!$I$70:$K$70</c:f>
              <c:strCache>
                <c:ptCount val="3"/>
                <c:pt idx="0">
                  <c:v>Adjudicado</c:v>
                </c:pt>
                <c:pt idx="1">
                  <c:v>En evaluación </c:v>
                </c:pt>
                <c:pt idx="2">
                  <c:v>En Convocatoria</c:v>
                </c:pt>
              </c:strCache>
            </c:strRef>
          </c:cat>
          <c:val>
            <c:numRef>
              <c:f>'MATRIZ RCC_1er Trim.26'!$I$71:$K$71</c:f>
              <c:numCache>
                <c:formatCode>General</c:formatCode>
                <c:ptCount val="3"/>
                <c:pt idx="0">
                  <c:v>1</c:v>
                </c:pt>
                <c:pt idx="1">
                  <c:v>1</c:v>
                </c:pt>
                <c:pt idx="2">
                  <c:v>1</c:v>
                </c:pt>
              </c:numCache>
            </c:numRef>
          </c:val>
          <c:extLst>
            <c:ext xmlns:c16="http://schemas.microsoft.com/office/drawing/2014/chart" uri="{C3380CC4-5D6E-409C-BE32-E72D297353CC}">
              <c16:uniqueId val="{00000004-C0C3-4339-8F5B-0363DC25970F}"/>
            </c:ext>
          </c:extLst>
        </c:ser>
        <c:dLbls>
          <c:dLblPos val="ctr"/>
          <c:showLegendKey val="0"/>
          <c:showVal val="0"/>
          <c:showCatName val="1"/>
          <c:showSerName val="0"/>
          <c:showPercent val="0"/>
          <c:showBubbleSize val="0"/>
          <c:showLeaderLines val="0"/>
        </c:dLbls>
      </c:pie3D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PY"/>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n-US" sz="1400">
                <a:solidFill>
                  <a:schemeClr val="tx1"/>
                </a:solidFill>
              </a:rPr>
              <a:t>Servicios o Productos Misionales - Porcentaje de Ejecución</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PY"/>
        </a:p>
      </c:txPr>
    </c:title>
    <c:autoTitleDeleted val="0"/>
    <c:view3D>
      <c:rotX val="15"/>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'MATRIZ RCC_1er Trim.26'!$J$63</c:f>
              <c:strCache>
                <c:ptCount val="1"/>
                <c:pt idx="0">
                  <c:v>Porcentaje de Ejecución</c:v>
                </c:pt>
              </c:strCache>
            </c:strRef>
          </c:tx>
          <c:dPt>
            <c:idx val="0"/>
            <c:bubble3D val="0"/>
            <c:spPr>
              <a:solidFill>
                <a:schemeClr val="accent2">
                  <a:alpha val="85000"/>
                </a:schemeClr>
              </a:solidFill>
              <a:ln w="9525" cap="flat" cmpd="sng" algn="ctr">
                <a:solidFill>
                  <a:schemeClr val="lt1">
                    <a:alpha val="50000"/>
                  </a:schemeClr>
                </a:solidFill>
                <a:round/>
              </a:ln>
              <a:effectLst/>
              <a:sp3d contourW="9525">
                <a:contourClr>
                  <a:schemeClr val="lt1">
                    <a:alpha val="50000"/>
                  </a:schemeClr>
                </a:contourClr>
              </a:sp3d>
            </c:spPr>
            <c:extLst>
              <c:ext xmlns:c16="http://schemas.microsoft.com/office/drawing/2014/chart" uri="{C3380CC4-5D6E-409C-BE32-E72D297353CC}">
                <c16:uniqueId val="{00000001-5E88-4528-9C92-96B5D00E75D0}"/>
              </c:ext>
            </c:extLst>
          </c:dPt>
          <c:dPt>
            <c:idx val="1"/>
            <c:bubble3D val="0"/>
            <c:explosion val="15"/>
            <c:spPr>
              <a:solidFill>
                <a:schemeClr val="accent4">
                  <a:alpha val="85000"/>
                </a:schemeClr>
              </a:solidFill>
              <a:ln w="9525" cap="flat" cmpd="sng" algn="ctr">
                <a:solidFill>
                  <a:schemeClr val="lt1">
                    <a:alpha val="50000"/>
                  </a:schemeClr>
                </a:solidFill>
                <a:round/>
              </a:ln>
              <a:effectLst/>
              <a:sp3d contourW="9525">
                <a:contourClr>
                  <a:schemeClr val="lt1">
                    <a:alpha val="50000"/>
                  </a:schemeClr>
                </a:contourClr>
              </a:sp3d>
            </c:spPr>
            <c:extLst>
              <c:ext xmlns:c16="http://schemas.microsoft.com/office/drawing/2014/chart" uri="{C3380CC4-5D6E-409C-BE32-E72D297353CC}">
                <c16:uniqueId val="{00000003-5E88-4528-9C92-96B5D00E75D0}"/>
              </c:ext>
            </c:extLst>
          </c:dPt>
          <c:dPt>
            <c:idx val="2"/>
            <c:bubble3D val="0"/>
            <c:explosion val="9"/>
            <c:spPr>
              <a:solidFill>
                <a:schemeClr val="accent6">
                  <a:alpha val="85000"/>
                </a:schemeClr>
              </a:solidFill>
              <a:ln w="9525" cap="flat" cmpd="sng" algn="ctr">
                <a:solidFill>
                  <a:schemeClr val="lt1">
                    <a:alpha val="50000"/>
                  </a:schemeClr>
                </a:solidFill>
                <a:round/>
              </a:ln>
              <a:effectLst/>
              <a:sp3d contourW="9525">
                <a:contourClr>
                  <a:schemeClr val="lt1">
                    <a:alpha val="50000"/>
                  </a:schemeClr>
                </a:contourClr>
              </a:sp3d>
            </c:spPr>
            <c:extLst>
              <c:ext xmlns:c16="http://schemas.microsoft.com/office/drawing/2014/chart" uri="{C3380CC4-5D6E-409C-BE32-E72D297353CC}">
                <c16:uniqueId val="{00000005-5E88-4528-9C92-96B5D00E75D0}"/>
              </c:ext>
            </c:extLst>
          </c:dPt>
          <c:dLbls>
            <c:dLbl>
              <c:idx val="0"/>
              <c:layout>
                <c:manualLayout>
                  <c:x val="-2.7792724113365683E-2"/>
                  <c:y val="-6.895384382996206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E88-4528-9C92-96B5D00E75D0}"/>
                </c:ext>
              </c:extLst>
            </c:dLbl>
            <c:dLbl>
              <c:idx val="1"/>
              <c:layout>
                <c:manualLayout>
                  <c:x val="-0.18016517088137629"/>
                  <c:y val="7.8690300128394591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88-4528-9C92-96B5D00E75D0}"/>
                </c:ext>
              </c:extLst>
            </c:dLbl>
            <c:dLbl>
              <c:idx val="2"/>
              <c:layout>
                <c:manualLayout>
                  <c:x val="0.11570454408388951"/>
                  <c:y val="1.2605917507141514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E88-4528-9C92-96B5D00E75D0}"/>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extLst>
          </c:dLbls>
          <c:cat>
            <c:strRef>
              <c:f>'MATRIZ RCC_1er Trim.26'!$I$64:$I$66</c:f>
              <c:strCache>
                <c:ptCount val="3"/>
                <c:pt idx="0">
                  <c:v>Programa Central - Gestión Administrativa </c:v>
                </c:pt>
                <c:pt idx="1">
                  <c:v>Programa Central - Pago de Haberes Jubilatorios </c:v>
                </c:pt>
                <c:pt idx="2">
                  <c:v>Programa Central - Otorgamiento de Prestamos  </c:v>
                </c:pt>
              </c:strCache>
            </c:strRef>
          </c:cat>
          <c:val>
            <c:numRef>
              <c:f>'MATRIZ RCC_1er Trim.26'!$J$64:$J$66</c:f>
              <c:numCache>
                <c:formatCode>0.00%</c:formatCode>
                <c:ptCount val="3"/>
                <c:pt idx="0">
                  <c:v>4.5999999999999999E-2</c:v>
                </c:pt>
                <c:pt idx="1">
                  <c:v>0.23976190476190476</c:v>
                </c:pt>
                <c:pt idx="2">
                  <c:v>0.20928402832415421</c:v>
                </c:pt>
              </c:numCache>
            </c:numRef>
          </c:val>
          <c:extLst>
            <c:ext xmlns:c16="http://schemas.microsoft.com/office/drawing/2014/chart" uri="{C3380CC4-5D6E-409C-BE32-E72D297353CC}">
              <c16:uniqueId val="{00000006-5E88-4528-9C92-96B5D00E75D0}"/>
            </c:ext>
          </c:extLst>
        </c:ser>
        <c:dLbls>
          <c:showLegendKey val="0"/>
          <c:showVal val="0"/>
          <c:showCatName val="0"/>
          <c:showSerName val="0"/>
          <c:showPercent val="0"/>
          <c:showBubbleSize val="0"/>
          <c:showLeaderLines val="0"/>
        </c:dLbls>
      </c:pie3DChart>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PY"/>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solidFill>
            <a:schemeClr val="tx1"/>
          </a:solidFill>
        </a:defRPr>
      </a:pPr>
      <a:endParaRPr lang="es-PY"/>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PY" sz="1600"/>
              <a:t>Consultas Ciudadanas </a:t>
            </a:r>
          </a:p>
        </c:rich>
      </c:tx>
      <c:layout>
        <c:manualLayout>
          <c:xMode val="edge"/>
          <c:yMode val="edge"/>
          <c:x val="0.10775884784956781"/>
          <c:y val="0.18300981718597431"/>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PY"/>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7171457377284053E-2"/>
          <c:y val="4.8022046563244804E-2"/>
          <c:w val="0.89970915612836855"/>
          <c:h val="0.76348066382020185"/>
        </c:manualLayout>
      </c:layout>
      <c:bar3DChart>
        <c:barDir val="col"/>
        <c:grouping val="clustered"/>
        <c:varyColors val="0"/>
        <c:ser>
          <c:idx val="0"/>
          <c:order val="0"/>
          <c:tx>
            <c:strRef>
              <c:f>[2]Hoja1!$C$16</c:f>
              <c:strCache>
                <c:ptCount val="1"/>
                <c:pt idx="0">
                  <c:v>Cantidad de Consultas</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[2]Hoja1!$B$17:$B$28</c15:sqref>
                  </c15:fullRef>
                </c:ext>
              </c:extLst>
              <c:f>[2]Hoja1!$B$17:$B$19</c:f>
              <c:strCache>
                <c:ptCount val="3"/>
                <c:pt idx="0">
                  <c:v>Enero</c:v>
                </c:pt>
                <c:pt idx="1">
                  <c:v>Febrero</c:v>
                </c:pt>
                <c:pt idx="2">
                  <c:v>Marzo</c:v>
                </c:pt>
              </c:strCache>
            </c:strRef>
          </c:cat>
          <c:val>
            <c:numRef>
              <c:extLst>
                <c:ext xmlns:c15="http://schemas.microsoft.com/office/drawing/2012/chart" uri="{02D57815-91ED-43cb-92C2-25804820EDAC}">
                  <c15:fullRef>
                    <c15:sqref>[2]Hoja1!$C$17:$C$28</c15:sqref>
                  </c15:fullRef>
                </c:ext>
              </c:extLst>
              <c:f>[2]Hoja1!$C$17:$C$19</c:f>
              <c:numCache>
                <c:formatCode>General</c:formatCode>
                <c:ptCount val="3"/>
                <c:pt idx="0">
                  <c:v>0</c:v>
                </c:pt>
                <c:pt idx="1">
                  <c:v>0</c:v>
                </c:pt>
                <c:pt idx="2">
                  <c:v>0</c:v>
                </c:pt>
              </c:numCache>
            </c:numRef>
          </c:val>
          <c:extLst>
            <c:ext xmlns:c16="http://schemas.microsoft.com/office/drawing/2014/chart" uri="{C3380CC4-5D6E-409C-BE32-E72D297353CC}">
              <c16:uniqueId val="{00000000-A5B3-4909-8AEB-3DEB8A4B12BE}"/>
            </c:ext>
          </c:extLst>
        </c:ser>
        <c:ser>
          <c:idx val="1"/>
          <c:order val="1"/>
          <c:tx>
            <c:strRef>
              <c:f>[2]Hoja1!$D$16</c:f>
              <c:strCache>
                <c:ptCount val="1"/>
                <c:pt idx="0">
                  <c:v>Respondidos</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[2]Hoja1!$B$17:$B$28</c15:sqref>
                  </c15:fullRef>
                </c:ext>
              </c:extLst>
              <c:f>[2]Hoja1!$B$17:$B$19</c:f>
              <c:strCache>
                <c:ptCount val="3"/>
                <c:pt idx="0">
                  <c:v>Enero</c:v>
                </c:pt>
                <c:pt idx="1">
                  <c:v>Febrero</c:v>
                </c:pt>
                <c:pt idx="2">
                  <c:v>Marzo</c:v>
                </c:pt>
              </c:strCache>
            </c:strRef>
          </c:cat>
          <c:val>
            <c:numRef>
              <c:extLst>
                <c:ext xmlns:c15="http://schemas.microsoft.com/office/drawing/2012/chart" uri="{02D57815-91ED-43cb-92C2-25804820EDAC}">
                  <c15:fullRef>
                    <c15:sqref>[2]Hoja1!$D$17:$D$28</c15:sqref>
                  </c15:fullRef>
                </c:ext>
              </c:extLst>
              <c:f>[2]Hoja1!$D$17:$D$19</c:f>
              <c:numCache>
                <c:formatCode>General</c:formatCode>
                <c:ptCount val="3"/>
                <c:pt idx="0">
                  <c:v>0</c:v>
                </c:pt>
                <c:pt idx="1">
                  <c:v>0</c:v>
                </c:pt>
                <c:pt idx="2">
                  <c:v>0</c:v>
                </c:pt>
              </c:numCache>
            </c:numRef>
          </c:val>
          <c:extLst>
            <c:ext xmlns:c16="http://schemas.microsoft.com/office/drawing/2014/chart" uri="{C3380CC4-5D6E-409C-BE32-E72D297353CC}">
              <c16:uniqueId val="{00000001-A5B3-4909-8AEB-3DEB8A4B12BE}"/>
            </c:ext>
          </c:extLst>
        </c:ser>
        <c:ser>
          <c:idx val="2"/>
          <c:order val="2"/>
          <c:tx>
            <c:strRef>
              <c:f>[2]Hoja1!$E$16</c:f>
              <c:strCache>
                <c:ptCount val="1"/>
                <c:pt idx="0">
                  <c:v>No Respondidos o Reconsideradas</c:v>
                </c:pt>
              </c:strCache>
            </c:strRef>
          </c:tx>
          <c:spPr>
            <a:solidFill>
              <a:schemeClr val="accent3">
                <a:alpha val="85000"/>
              </a:schemeClr>
            </a:solidFill>
            <a:ln w="9525" cap="flat" cmpd="sng" algn="ctr">
              <a:solidFill>
                <a:schemeClr val="accent3">
                  <a:lumMod val="75000"/>
                </a:schemeClr>
              </a:solidFill>
              <a:round/>
            </a:ln>
            <a:effectLst/>
            <a:sp3d contourW="9525">
              <a:contourClr>
                <a:schemeClr val="accent3">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[2]Hoja1!$B$17:$B$28</c15:sqref>
                  </c15:fullRef>
                </c:ext>
              </c:extLst>
              <c:f>[2]Hoja1!$B$17:$B$19</c:f>
              <c:strCache>
                <c:ptCount val="3"/>
                <c:pt idx="0">
                  <c:v>Enero</c:v>
                </c:pt>
                <c:pt idx="1">
                  <c:v>Febrero</c:v>
                </c:pt>
                <c:pt idx="2">
                  <c:v>Marzo</c:v>
                </c:pt>
              </c:strCache>
            </c:strRef>
          </c:cat>
          <c:val>
            <c:numRef>
              <c:extLst>
                <c:ext xmlns:c15="http://schemas.microsoft.com/office/drawing/2012/chart" uri="{02D57815-91ED-43cb-92C2-25804820EDAC}">
                  <c15:fullRef>
                    <c15:sqref>[2]Hoja1!$E$17:$E$28</c15:sqref>
                  </c15:fullRef>
                </c:ext>
              </c:extLst>
              <c:f>[2]Hoja1!$E$17:$E$19</c:f>
              <c:numCache>
                <c:formatCode>General</c:formatCode>
                <c:ptCount val="3"/>
                <c:pt idx="0">
                  <c:v>0</c:v>
                </c:pt>
                <c:pt idx="1">
                  <c:v>0</c:v>
                </c:pt>
                <c:pt idx="2">
                  <c:v>0</c:v>
                </c:pt>
              </c:numCache>
            </c:numRef>
          </c:val>
          <c:extLst>
            <c:ext xmlns:c16="http://schemas.microsoft.com/office/drawing/2014/chart" uri="{C3380CC4-5D6E-409C-BE32-E72D297353CC}">
              <c16:uniqueId val="{00000002-A5B3-4909-8AEB-3DEB8A4B12BE}"/>
            </c:ext>
          </c:extLst>
        </c:ser>
        <c:dLbls>
          <c:showLegendKey val="0"/>
          <c:showVal val="1"/>
          <c:showCatName val="0"/>
          <c:showSerName val="0"/>
          <c:showPercent val="0"/>
          <c:showBubbleSize val="0"/>
        </c:dLbls>
        <c:gapWidth val="65"/>
        <c:shape val="box"/>
        <c:axId val="888283520"/>
        <c:axId val="888284608"/>
        <c:axId val="0"/>
      </c:bar3DChart>
      <c:catAx>
        <c:axId val="888283520"/>
        <c:scaling>
          <c:orientation val="minMax"/>
        </c:scaling>
        <c:delete val="0"/>
        <c:axPos val="b"/>
        <c:numFmt formatCode="General" sourceLinked="1"/>
        <c:majorTickMark val="out"/>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ysClr val="windowText" lastClr="000000"/>
                </a:solidFill>
                <a:latin typeface="+mn-lt"/>
                <a:ea typeface="+mn-ea"/>
                <a:cs typeface="+mn-cs"/>
              </a:defRPr>
            </a:pPr>
            <a:endParaRPr lang="es-PY"/>
          </a:p>
        </c:txPr>
        <c:crossAx val="888284608"/>
        <c:crosses val="autoZero"/>
        <c:auto val="1"/>
        <c:lblAlgn val="ctr"/>
        <c:lblOffset val="100"/>
        <c:noMultiLvlLbl val="0"/>
      </c:catAx>
      <c:valAx>
        <c:axId val="888284608"/>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PY"/>
          </a:p>
        </c:txPr>
        <c:crossAx val="888283520"/>
        <c:crosses val="autoZero"/>
        <c:crossBetween val="between"/>
      </c:valAx>
      <c:spPr>
        <a:noFill/>
        <a:ln>
          <a:noFill/>
        </a:ln>
        <a:effectLst/>
      </c:spPr>
    </c:plotArea>
    <c:legend>
      <c:legendPos val="r"/>
      <c:layout>
        <c:manualLayout>
          <c:xMode val="edge"/>
          <c:yMode val="edge"/>
          <c:x val="0.83788939672394469"/>
          <c:y val="0.1330127038553352"/>
          <c:w val="0.14969251280263818"/>
          <c:h val="0.4092065132714525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PY"/>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solidFill>
            <a:sysClr val="windowText" lastClr="000000"/>
          </a:solidFill>
        </a:defRPr>
      </a:pPr>
      <a:endParaRPr lang="es-PY"/>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s-PY" sz="1400">
                <a:solidFill>
                  <a:schemeClr val="tx1"/>
                </a:solidFill>
              </a:rPr>
              <a:t>Conformación CRCC - 1er. Trimestre Ejercicio 2026</a:t>
            </a:r>
          </a:p>
        </c:rich>
      </c:tx>
      <c:layout>
        <c:manualLayout>
          <c:xMode val="edge"/>
          <c:yMode val="edge"/>
          <c:x val="0.20849705966544116"/>
          <c:y val="0"/>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PY"/>
        </a:p>
      </c:txPr>
    </c:title>
    <c:autoTitleDeleted val="0"/>
    <c:plotArea>
      <c:layout/>
      <c:barChart>
        <c:barDir val="bar"/>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delete val="1"/>
          </c:dLbls>
          <c:cat>
            <c:strRef>
              <c:f>'MATRIZ RCC_1er Trim.26'!$A$24:$A$25</c:f>
              <c:strCache>
                <c:ptCount val="2"/>
                <c:pt idx="0">
                  <c:v>Total Hombres:</c:v>
                </c:pt>
                <c:pt idx="1">
                  <c:v>Total Mujeres:</c:v>
                </c:pt>
              </c:strCache>
            </c:strRef>
          </c:cat>
          <c:val>
            <c:numRef>
              <c:f>'MATRIZ RCC_1er Trim.26'!$B$24:$B$25</c:f>
              <c:numCache>
                <c:formatCode>General</c:formatCode>
                <c:ptCount val="2"/>
              </c:numCache>
            </c:numRef>
          </c:val>
          <c:extLst>
            <c:ext xmlns:c16="http://schemas.microsoft.com/office/drawing/2014/chart" uri="{C3380CC4-5D6E-409C-BE32-E72D297353CC}">
              <c16:uniqueId val="{00000000-E33A-4A87-862C-F2F2C4F45F39}"/>
            </c:ext>
          </c:extLst>
        </c:ser>
        <c:ser>
          <c:idx val="1"/>
          <c:order val="1"/>
          <c:spPr>
            <a:solidFill>
              <a:schemeClr val="accent5">
                <a:lumMod val="60000"/>
                <a:lumOff val="40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'MATRIZ RCC_1er Trim.26'!$A$24:$A$25</c:f>
              <c:strCache>
                <c:ptCount val="2"/>
                <c:pt idx="0">
                  <c:v>Total Hombres:</c:v>
                </c:pt>
                <c:pt idx="1">
                  <c:v>Total Mujeres:</c:v>
                </c:pt>
              </c:strCache>
            </c:strRef>
          </c:cat>
          <c:val>
            <c:numRef>
              <c:f>'MATRIZ RCC_1er Trim.26'!$C$24:$C$25</c:f>
              <c:numCache>
                <c:formatCode>General</c:formatCode>
                <c:ptCount val="2"/>
                <c:pt idx="0">
                  <c:v>6</c:v>
                </c:pt>
                <c:pt idx="1">
                  <c:v>2</c:v>
                </c:pt>
              </c:numCache>
            </c:numRef>
          </c:val>
          <c:extLst>
            <c:ext xmlns:c16="http://schemas.microsoft.com/office/drawing/2014/chart" uri="{C3380CC4-5D6E-409C-BE32-E72D297353CC}">
              <c16:uniqueId val="{00000001-E33A-4A87-862C-F2F2C4F45F39}"/>
            </c:ext>
          </c:extLst>
        </c:ser>
        <c:dLbls>
          <c:dLblPos val="inEnd"/>
          <c:showLegendKey val="0"/>
          <c:showVal val="1"/>
          <c:showCatName val="0"/>
          <c:showSerName val="0"/>
          <c:showPercent val="0"/>
          <c:showBubbleSize val="0"/>
        </c:dLbls>
        <c:gapWidth val="65"/>
        <c:axId val="881823024"/>
        <c:axId val="881823568"/>
      </c:barChart>
      <c:catAx>
        <c:axId val="881823024"/>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690" b="0" i="0" u="none" strike="noStrike" kern="1200" cap="all" baseline="0">
                <a:solidFill>
                  <a:schemeClr val="tx1"/>
                </a:solidFill>
                <a:latin typeface="+mn-lt"/>
                <a:ea typeface="+mn-ea"/>
                <a:cs typeface="+mn-cs"/>
              </a:defRPr>
            </a:pPr>
            <a:endParaRPr lang="es-PY"/>
          </a:p>
        </c:txPr>
        <c:crossAx val="881823568"/>
        <c:crosses val="autoZero"/>
        <c:auto val="1"/>
        <c:lblAlgn val="ctr"/>
        <c:lblOffset val="100"/>
        <c:noMultiLvlLbl val="0"/>
      </c:catAx>
      <c:valAx>
        <c:axId val="881823568"/>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dk1">
                    <a:lumMod val="75000"/>
                    <a:lumOff val="25000"/>
                  </a:schemeClr>
                </a:solidFill>
                <a:latin typeface="+mn-lt"/>
                <a:ea typeface="+mn-ea"/>
                <a:cs typeface="+mn-cs"/>
              </a:defRPr>
            </a:pPr>
            <a:endParaRPr lang="es-PY"/>
          </a:p>
        </c:txPr>
        <c:crossAx val="881823024"/>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PY"/>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endParaRPr lang="es-PY"/>
        </a:p>
      </c:txPr>
    </c:title>
    <c:autoTitleDeleted val="0"/>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9288532012774E-3"/>
          <c:y val="0.22633942632170978"/>
          <c:w val="0.9582958203369637"/>
          <c:h val="0.76903093363329589"/>
        </c:manualLayout>
      </c:layout>
      <c:pie3DChart>
        <c:varyColors val="1"/>
        <c:ser>
          <c:idx val="0"/>
          <c:order val="0"/>
          <c:tx>
            <c:strRef>
              <c:f>Auxiliar!$X$39</c:f>
              <c:strCache>
                <c:ptCount val="1"/>
                <c:pt idx="0">
                  <c:v>Valor de la inversión</c:v>
                </c:pt>
              </c:strCache>
            </c:strRef>
          </c:tx>
          <c:dPt>
            <c:idx val="0"/>
            <c:bubble3D val="0"/>
            <c:spPr>
              <a:solidFill>
                <a:schemeClr val="accent1"/>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976B-453A-95F9-D929EDAFB25E}"/>
              </c:ext>
            </c:extLst>
          </c:dPt>
          <c:dPt>
            <c:idx val="1"/>
            <c:bubble3D val="0"/>
            <c:explosion val="17"/>
            <c:spPr>
              <a:solidFill>
                <a:schemeClr val="accent2"/>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976B-453A-95F9-D929EDAFB25E}"/>
              </c:ext>
            </c:extLst>
          </c:dPt>
          <c:dPt>
            <c:idx val="2"/>
            <c:bubble3D val="0"/>
            <c:explosion val="5"/>
            <c:spPr>
              <a:solidFill>
                <a:schemeClr val="accent3"/>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5-976B-453A-95F9-D929EDAFB25E}"/>
              </c:ext>
            </c:extLst>
          </c:dPt>
          <c:dLbls>
            <c:dLbl>
              <c:idx val="0"/>
              <c:layout>
                <c:manualLayout>
                  <c:x val="0.11407550446119186"/>
                  <c:y val="-3.3152418447694038E-3"/>
                </c:manualLayout>
              </c:layout>
              <c:spPr>
                <a:solidFill>
                  <a:sysClr val="window" lastClr="FFFFFF">
                    <a:alpha val="75000"/>
                  </a:sysClr>
                </a:solidFill>
                <a:ln w="9525">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es-PY"/>
                </a:p>
              </c:txPr>
              <c:dLblPos val="bestFit"/>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31378022252858012"/>
                      <c:h val="0.15955455568053994"/>
                    </c:manualLayout>
                  </c15:layout>
                </c:ext>
                <c:ext xmlns:c16="http://schemas.microsoft.com/office/drawing/2014/chart" uri="{C3380CC4-5D6E-409C-BE32-E72D297353CC}">
                  <c16:uniqueId val="{00000001-976B-453A-95F9-D929EDAFB25E}"/>
                </c:ext>
              </c:extLst>
            </c:dLbl>
            <c:dLbl>
              <c:idx val="1"/>
              <c:layout>
                <c:manualLayout>
                  <c:x val="-1.7286752782498648E-2"/>
                  <c:y val="4.233520809898763E-2"/>
                </c:manualLayout>
              </c:layout>
              <c:spPr>
                <a:solidFill>
                  <a:sysClr val="window" lastClr="FFFFFF">
                    <a:alpha val="75000"/>
                  </a:sysClr>
                </a:solidFill>
                <a:ln w="9525">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PY"/>
                </a:p>
              </c:txPr>
              <c:dLblPos val="bestFit"/>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3-976B-453A-95F9-D929EDAFB25E}"/>
                </c:ext>
              </c:extLst>
            </c:dLbl>
            <c:dLbl>
              <c:idx val="2"/>
              <c:layout>
                <c:manualLayout>
                  <c:x val="6.3866879141976002E-2"/>
                  <c:y val="-0.47718757030371206"/>
                </c:manualLayout>
              </c:layout>
              <c:spPr>
                <a:solidFill>
                  <a:sysClr val="window" lastClr="FFFFFF">
                    <a:alpha val="75000"/>
                  </a:sysClr>
                </a:solidFill>
                <a:ln w="9525">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PY"/>
                </a:p>
              </c:txPr>
              <c:dLblPos val="bestFit"/>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5-976B-453A-95F9-D929EDAFB25E}"/>
                </c:ext>
              </c:extLst>
            </c:dLbl>
            <c:spPr>
              <a:solidFill>
                <a:sysClr val="window" lastClr="FFFFFF">
                  <a:alpha val="75000"/>
                </a:sysClr>
              </a:solidFill>
              <a:ln w="9525">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PY"/>
              </a:p>
            </c:txPr>
            <c:dLblPos val="inEnd"/>
            <c:showLegendKey val="0"/>
            <c:showVal val="1"/>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Auxiliar!$W$40:$W$42</c:f>
              <c:strCache>
                <c:ptCount val="3"/>
                <c:pt idx="0">
                  <c:v>Programa Central - Gestión Administrativa </c:v>
                </c:pt>
                <c:pt idx="1">
                  <c:v>Programa Central - Pago de Haberes Jubilatorios </c:v>
                </c:pt>
                <c:pt idx="2">
                  <c:v>Programa Central - Otorgamiento de Prestamos  </c:v>
                </c:pt>
              </c:strCache>
            </c:strRef>
          </c:cat>
          <c:val>
            <c:numRef>
              <c:f>Auxiliar!$X$40:$X$42</c:f>
              <c:numCache>
                <c:formatCode>#,##0</c:formatCode>
                <c:ptCount val="3"/>
                <c:pt idx="0">
                  <c:v>0</c:v>
                </c:pt>
                <c:pt idx="1">
                  <c:v>0</c:v>
                </c:pt>
                <c:pt idx="2">
                  <c:v>0</c:v>
                </c:pt>
              </c:numCache>
            </c:numRef>
          </c:val>
          <c:extLst>
            <c:ext xmlns:c16="http://schemas.microsoft.com/office/drawing/2014/chart" uri="{C3380CC4-5D6E-409C-BE32-E72D297353CC}">
              <c16:uniqueId val="{00000006-976B-453A-95F9-D929EDAFB25E}"/>
            </c:ext>
          </c:extLst>
        </c:ser>
        <c:dLbls>
          <c:dLblPos val="inEnd"/>
          <c:showLegendKey val="0"/>
          <c:showVal val="0"/>
          <c:showCatName val="1"/>
          <c:showSerName val="0"/>
          <c:showPercent val="0"/>
          <c:showBubbleSize val="0"/>
          <c:showLeaderLines val="0"/>
        </c:dLbls>
      </c:pie3DChart>
      <c:spPr>
        <a:noFill/>
        <a:ln>
          <a:noFill/>
        </a:ln>
        <a:effectLst/>
      </c:spPr>
    </c:plotArea>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3.xml"/><Relationship Id="rId13" Type="http://schemas.openxmlformats.org/officeDocument/2006/relationships/chart" Target="../charts/chart8.xml"/><Relationship Id="rId18" Type="http://schemas.openxmlformats.org/officeDocument/2006/relationships/image" Target="../media/image10.jpeg"/><Relationship Id="rId3" Type="http://schemas.openxmlformats.org/officeDocument/2006/relationships/image" Target="../media/image3.png"/><Relationship Id="rId21" Type="http://schemas.openxmlformats.org/officeDocument/2006/relationships/image" Target="../media/image13.jpeg"/><Relationship Id="rId7" Type="http://schemas.openxmlformats.org/officeDocument/2006/relationships/chart" Target="../charts/chart2.xml"/><Relationship Id="rId12" Type="http://schemas.openxmlformats.org/officeDocument/2006/relationships/chart" Target="../charts/chart7.xml"/><Relationship Id="rId17" Type="http://schemas.openxmlformats.org/officeDocument/2006/relationships/image" Target="../media/image9.jpeg"/><Relationship Id="rId2" Type="http://schemas.openxmlformats.org/officeDocument/2006/relationships/image" Target="../media/image2.png"/><Relationship Id="rId16" Type="http://schemas.openxmlformats.org/officeDocument/2006/relationships/image" Target="../media/image8.jpeg"/><Relationship Id="rId20" Type="http://schemas.openxmlformats.org/officeDocument/2006/relationships/image" Target="../media/image12.jpeg"/><Relationship Id="rId1" Type="http://schemas.openxmlformats.org/officeDocument/2006/relationships/image" Target="../media/image1.png"/><Relationship Id="rId6" Type="http://schemas.openxmlformats.org/officeDocument/2006/relationships/chart" Target="../charts/chart1.xml"/><Relationship Id="rId11" Type="http://schemas.openxmlformats.org/officeDocument/2006/relationships/chart" Target="../charts/chart6.xml"/><Relationship Id="rId5" Type="http://schemas.openxmlformats.org/officeDocument/2006/relationships/image" Target="../media/image5.png"/><Relationship Id="rId15" Type="http://schemas.openxmlformats.org/officeDocument/2006/relationships/image" Target="../media/image7.jpeg"/><Relationship Id="rId10" Type="http://schemas.openxmlformats.org/officeDocument/2006/relationships/chart" Target="../charts/chart5.xml"/><Relationship Id="rId19" Type="http://schemas.openxmlformats.org/officeDocument/2006/relationships/image" Target="../media/image11.jpeg"/><Relationship Id="rId4" Type="http://schemas.openxmlformats.org/officeDocument/2006/relationships/image" Target="../media/image4.png"/><Relationship Id="rId9" Type="http://schemas.openxmlformats.org/officeDocument/2006/relationships/chart" Target="../charts/chart4.xml"/><Relationship Id="rId14" Type="http://schemas.openxmlformats.org/officeDocument/2006/relationships/image" Target="../media/image6.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15.xml"/><Relationship Id="rId13" Type="http://schemas.openxmlformats.org/officeDocument/2006/relationships/chart" Target="../charts/chart20.xml"/><Relationship Id="rId3" Type="http://schemas.openxmlformats.org/officeDocument/2006/relationships/chart" Target="../charts/chart10.xml"/><Relationship Id="rId7" Type="http://schemas.openxmlformats.org/officeDocument/2006/relationships/chart" Target="../charts/chart14.xml"/><Relationship Id="rId12" Type="http://schemas.openxmlformats.org/officeDocument/2006/relationships/chart" Target="../charts/chart19.xml"/><Relationship Id="rId2" Type="http://schemas.openxmlformats.org/officeDocument/2006/relationships/chart" Target="../charts/chart9.xml"/><Relationship Id="rId1" Type="http://schemas.openxmlformats.org/officeDocument/2006/relationships/image" Target="../media/image16.png"/><Relationship Id="rId6" Type="http://schemas.openxmlformats.org/officeDocument/2006/relationships/chart" Target="../charts/chart13.xml"/><Relationship Id="rId11" Type="http://schemas.openxmlformats.org/officeDocument/2006/relationships/chart" Target="../charts/chart18.xml"/><Relationship Id="rId5" Type="http://schemas.openxmlformats.org/officeDocument/2006/relationships/chart" Target="../charts/chart12.xml"/><Relationship Id="rId10" Type="http://schemas.openxmlformats.org/officeDocument/2006/relationships/chart" Target="../charts/chart17.xml"/><Relationship Id="rId4" Type="http://schemas.openxmlformats.org/officeDocument/2006/relationships/chart" Target="../charts/chart11.xml"/><Relationship Id="rId9" Type="http://schemas.openxmlformats.org/officeDocument/2006/relationships/chart" Target="../charts/chart16.xml"/><Relationship Id="rId14" Type="http://schemas.openxmlformats.org/officeDocument/2006/relationships/chart" Target="../charts/chart2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4</xdr:col>
      <xdr:colOff>1302146</xdr:colOff>
      <xdr:row>95</xdr:row>
      <xdr:rowOff>298864</xdr:rowOff>
    </xdr:from>
    <xdr:to>
      <xdr:col>6</xdr:col>
      <xdr:colOff>1654753</xdr:colOff>
      <xdr:row>95</xdr:row>
      <xdr:rowOff>1351598</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7231459" y="37458270"/>
          <a:ext cx="3966392" cy="1058449"/>
        </a:xfrm>
        <a:prstGeom prst="rect">
          <a:avLst/>
        </a:prstGeom>
        <a:effectLst>
          <a:outerShdw blurRad="50800" dist="38100" dir="18900000" algn="bl" rotWithShape="0">
            <a:prstClr val="black">
              <a:alpha val="40000"/>
            </a:prstClr>
          </a:outerShdw>
        </a:effectLst>
      </xdr:spPr>
    </xdr:pic>
    <xdr:clientData/>
  </xdr:twoCellAnchor>
  <xdr:twoCellAnchor editAs="oneCell">
    <xdr:from>
      <xdr:col>0</xdr:col>
      <xdr:colOff>107157</xdr:colOff>
      <xdr:row>95</xdr:row>
      <xdr:rowOff>297659</xdr:rowOff>
    </xdr:from>
    <xdr:to>
      <xdr:col>4</xdr:col>
      <xdr:colOff>552113</xdr:colOff>
      <xdr:row>95</xdr:row>
      <xdr:rowOff>704693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107157" y="41505190"/>
          <a:ext cx="6403796" cy="412749"/>
        </a:xfrm>
        <a:prstGeom prst="rect">
          <a:avLst/>
        </a:prstGeom>
        <a:effectLst>
          <a:outerShdw blurRad="50800" dist="38100" dir="8100000" algn="tr" rotWithShape="0">
            <a:prstClr val="black">
              <a:alpha val="40000"/>
            </a:prstClr>
          </a:outerShdw>
        </a:effectLst>
      </xdr:spPr>
    </xdr:pic>
    <xdr:clientData/>
  </xdr:twoCellAnchor>
  <xdr:twoCellAnchor editAs="oneCell">
    <xdr:from>
      <xdr:col>3</xdr:col>
      <xdr:colOff>1034143</xdr:colOff>
      <xdr:row>95</xdr:row>
      <xdr:rowOff>836774</xdr:rowOff>
    </xdr:from>
    <xdr:to>
      <xdr:col>4</xdr:col>
      <xdr:colOff>762000</xdr:colOff>
      <xdr:row>95</xdr:row>
      <xdr:rowOff>1581804</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5495018" y="38127149"/>
          <a:ext cx="1172481" cy="737410"/>
        </a:xfrm>
        <a:prstGeom prst="rect">
          <a:avLst/>
        </a:prstGeom>
        <a:effectLst>
          <a:outerShdw blurRad="50800" dist="38100" dir="5400000" algn="t" rotWithShape="0">
            <a:prstClr val="black">
              <a:alpha val="40000"/>
            </a:prstClr>
          </a:outerShdw>
        </a:effectLst>
      </xdr:spPr>
    </xdr:pic>
    <xdr:clientData/>
  </xdr:twoCellAnchor>
  <xdr:twoCellAnchor>
    <xdr:from>
      <xdr:col>0</xdr:col>
      <xdr:colOff>59532</xdr:colOff>
      <xdr:row>95</xdr:row>
      <xdr:rowOff>23814</xdr:rowOff>
    </xdr:from>
    <xdr:to>
      <xdr:col>1</xdr:col>
      <xdr:colOff>1083470</xdr:colOff>
      <xdr:row>95</xdr:row>
      <xdr:rowOff>357189</xdr:rowOff>
    </xdr:to>
    <xdr:sp macro="" textlink="">
      <xdr:nvSpPr>
        <xdr:cNvPr id="6" name="CuadroTexto 5">
          <a:extLst>
            <a:ext uri="{FF2B5EF4-FFF2-40B4-BE49-F238E27FC236}">
              <a16:creationId xmlns:a16="http://schemas.microsoft.com/office/drawing/2014/main" id="{00000000-0008-0000-0000-000006000000}"/>
            </a:ext>
          </a:extLst>
        </xdr:cNvPr>
        <xdr:cNvSpPr txBox="1"/>
      </xdr:nvSpPr>
      <xdr:spPr>
        <a:xfrm>
          <a:off x="59532" y="41231345"/>
          <a:ext cx="2024063"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Y" sz="1100" b="1">
              <a:effectLst/>
            </a:rPr>
            <a:t>Página Web Institucional</a:t>
          </a:r>
        </a:p>
      </xdr:txBody>
    </xdr:sp>
    <xdr:clientData/>
  </xdr:twoCellAnchor>
  <xdr:twoCellAnchor>
    <xdr:from>
      <xdr:col>0</xdr:col>
      <xdr:colOff>0</xdr:colOff>
      <xdr:row>95</xdr:row>
      <xdr:rowOff>1708265</xdr:rowOff>
    </xdr:from>
    <xdr:to>
      <xdr:col>1</xdr:col>
      <xdr:colOff>1004661</xdr:colOff>
      <xdr:row>95</xdr:row>
      <xdr:rowOff>2041640</xdr:rowOff>
    </xdr:to>
    <xdr:sp macro="" textlink="">
      <xdr:nvSpPr>
        <xdr:cNvPr id="26" name="CuadroTexto 25">
          <a:extLst>
            <a:ext uri="{FF2B5EF4-FFF2-40B4-BE49-F238E27FC236}">
              <a16:creationId xmlns:a16="http://schemas.microsoft.com/office/drawing/2014/main" id="{00000000-0008-0000-0000-00001A000000}"/>
            </a:ext>
          </a:extLst>
        </xdr:cNvPr>
        <xdr:cNvSpPr txBox="1"/>
      </xdr:nvSpPr>
      <xdr:spPr>
        <a:xfrm>
          <a:off x="0" y="42915796"/>
          <a:ext cx="2004786" cy="333375"/>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Y" sz="1100" b="1">
              <a:effectLst>
                <a:reflection blurRad="6350" stA="55000" endA="300" endPos="45500" dir="5400000" sy="-100000" algn="bl" rotWithShape="0"/>
              </a:effectLst>
            </a:rPr>
            <a:t>Facebook Institucional</a:t>
          </a:r>
        </a:p>
      </xdr:txBody>
    </xdr:sp>
    <xdr:clientData/>
  </xdr:twoCellAnchor>
  <xdr:twoCellAnchor>
    <xdr:from>
      <xdr:col>0</xdr:col>
      <xdr:colOff>33261</xdr:colOff>
      <xdr:row>95</xdr:row>
      <xdr:rowOff>895237</xdr:rowOff>
    </xdr:from>
    <xdr:to>
      <xdr:col>1</xdr:col>
      <xdr:colOff>1610178</xdr:colOff>
      <xdr:row>95</xdr:row>
      <xdr:rowOff>1228612</xdr:rowOff>
    </xdr:to>
    <xdr:sp macro="" textlink="">
      <xdr:nvSpPr>
        <xdr:cNvPr id="28" name="CuadroTexto 27">
          <a:extLst>
            <a:ext uri="{FF2B5EF4-FFF2-40B4-BE49-F238E27FC236}">
              <a16:creationId xmlns:a16="http://schemas.microsoft.com/office/drawing/2014/main" id="{00000000-0008-0000-0000-00001C000000}"/>
            </a:ext>
          </a:extLst>
        </xdr:cNvPr>
        <xdr:cNvSpPr txBox="1"/>
      </xdr:nvSpPr>
      <xdr:spPr>
        <a:xfrm>
          <a:off x="33261" y="42102768"/>
          <a:ext cx="2577042"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Y" sz="1100" b="1">
              <a:effectLst/>
            </a:rPr>
            <a:t>Aplicativo Web Institucional </a:t>
          </a:r>
        </a:p>
      </xdr:txBody>
    </xdr:sp>
    <xdr:clientData/>
  </xdr:twoCellAnchor>
  <xdr:twoCellAnchor>
    <xdr:from>
      <xdr:col>4</xdr:col>
      <xdr:colOff>1209144</xdr:colOff>
      <xdr:row>95</xdr:row>
      <xdr:rowOff>8885</xdr:rowOff>
    </xdr:from>
    <xdr:to>
      <xdr:col>5</xdr:col>
      <xdr:colOff>1457475</xdr:colOff>
      <xdr:row>95</xdr:row>
      <xdr:rowOff>342260</xdr:rowOff>
    </xdr:to>
    <xdr:sp macro="" textlink="">
      <xdr:nvSpPr>
        <xdr:cNvPr id="30" name="CuadroTexto 29">
          <a:extLst>
            <a:ext uri="{FF2B5EF4-FFF2-40B4-BE49-F238E27FC236}">
              <a16:creationId xmlns:a16="http://schemas.microsoft.com/office/drawing/2014/main" id="{00000000-0008-0000-0000-00001E000000}"/>
            </a:ext>
          </a:extLst>
        </xdr:cNvPr>
        <xdr:cNvSpPr txBox="1"/>
      </xdr:nvSpPr>
      <xdr:spPr>
        <a:xfrm>
          <a:off x="7138457" y="41216416"/>
          <a:ext cx="2034268"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Y" sz="1100" b="1">
              <a:effectLst/>
            </a:rPr>
            <a:t>Correo electrónico</a:t>
          </a:r>
          <a:r>
            <a:rPr lang="es-PY" sz="1100" b="1" baseline="0">
              <a:effectLst/>
            </a:rPr>
            <a:t> </a:t>
          </a:r>
          <a:r>
            <a:rPr lang="es-PY" sz="1100" b="1">
              <a:effectLst/>
            </a:rPr>
            <a:t>Institucional</a:t>
          </a:r>
        </a:p>
      </xdr:txBody>
    </xdr:sp>
    <xdr:clientData/>
  </xdr:twoCellAnchor>
  <xdr:twoCellAnchor editAs="oneCell">
    <xdr:from>
      <xdr:col>0</xdr:col>
      <xdr:colOff>154968</xdr:colOff>
      <xdr:row>95</xdr:row>
      <xdr:rowOff>1968139</xdr:rowOff>
    </xdr:from>
    <xdr:to>
      <xdr:col>3</xdr:col>
      <xdr:colOff>1349692</xdr:colOff>
      <xdr:row>95</xdr:row>
      <xdr:rowOff>3812117</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154968" y="51771983"/>
          <a:ext cx="5833875" cy="1843978"/>
        </a:xfrm>
        <a:prstGeom prst="rect">
          <a:avLst/>
        </a:prstGeom>
        <a:effectLst>
          <a:outerShdw blurRad="50800" dist="38100" dir="8100000" algn="tr" rotWithShape="0">
            <a:prstClr val="black">
              <a:alpha val="40000"/>
            </a:prstClr>
          </a:outerShdw>
        </a:effectLst>
      </xdr:spPr>
    </xdr:pic>
    <xdr:clientData/>
  </xdr:twoCellAnchor>
  <xdr:twoCellAnchor editAs="oneCell">
    <xdr:from>
      <xdr:col>0</xdr:col>
      <xdr:colOff>100731</xdr:colOff>
      <xdr:row>95</xdr:row>
      <xdr:rowOff>1210091</xdr:rowOff>
    </xdr:from>
    <xdr:to>
      <xdr:col>3</xdr:col>
      <xdr:colOff>341766</xdr:colOff>
      <xdr:row>95</xdr:row>
      <xdr:rowOff>1582831</xdr:rowOff>
    </xdr:to>
    <xdr:pic>
      <xdr:nvPicPr>
        <xdr:cNvPr id="31" name="Imagen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5"/>
        <a:stretch>
          <a:fillRect/>
        </a:stretch>
      </xdr:blipFill>
      <xdr:spPr>
        <a:xfrm>
          <a:off x="100731" y="42417622"/>
          <a:ext cx="4732073" cy="372740"/>
        </a:xfrm>
        <a:prstGeom prst="rect">
          <a:avLst/>
        </a:prstGeom>
        <a:effectLst>
          <a:outerShdw blurRad="50800" dist="38100" dir="10800000" algn="r" rotWithShape="0">
            <a:prstClr val="black">
              <a:alpha val="40000"/>
            </a:prstClr>
          </a:outerShdw>
        </a:effectLst>
      </xdr:spPr>
    </xdr:pic>
    <xdr:clientData/>
  </xdr:twoCellAnchor>
  <xdr:twoCellAnchor>
    <xdr:from>
      <xdr:col>2</xdr:col>
      <xdr:colOff>1700164</xdr:colOff>
      <xdr:row>95</xdr:row>
      <xdr:rowOff>907197</xdr:rowOff>
    </xdr:from>
    <xdr:to>
      <xdr:col>3</xdr:col>
      <xdr:colOff>233168</xdr:colOff>
      <xdr:row>95</xdr:row>
      <xdr:rowOff>1205913</xdr:rowOff>
    </xdr:to>
    <xdr:sp macro="" textlink="">
      <xdr:nvSpPr>
        <xdr:cNvPr id="33" name="Flecha a la derecha con muesca 32">
          <a:extLst>
            <a:ext uri="{FF2B5EF4-FFF2-40B4-BE49-F238E27FC236}">
              <a16:creationId xmlns:a16="http://schemas.microsoft.com/office/drawing/2014/main" id="{00000000-0008-0000-0000-000021000000}"/>
            </a:ext>
          </a:extLst>
        </xdr:cNvPr>
        <xdr:cNvSpPr/>
      </xdr:nvSpPr>
      <xdr:spPr>
        <a:xfrm rot="6500078">
          <a:off x="4401090" y="42104615"/>
          <a:ext cx="298716" cy="318941"/>
        </a:xfrm>
        <a:prstGeom prst="notchedRightArrow">
          <a:avLst/>
        </a:prstGeom>
        <a:solidFill>
          <a:srgbClr val="FF0000"/>
        </a:solidFill>
        <a:effectLst>
          <a:glow rad="2286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4</xdr:col>
      <xdr:colOff>1247322</xdr:colOff>
      <xdr:row>95</xdr:row>
      <xdr:rowOff>1436122</xdr:rowOff>
    </xdr:from>
    <xdr:to>
      <xdr:col>5</xdr:col>
      <xdr:colOff>1476376</xdr:colOff>
      <xdr:row>95</xdr:row>
      <xdr:rowOff>1769497</xdr:rowOff>
    </xdr:to>
    <xdr:sp macro="" textlink="">
      <xdr:nvSpPr>
        <xdr:cNvPr id="34" name="CuadroTexto 33">
          <a:extLst>
            <a:ext uri="{FF2B5EF4-FFF2-40B4-BE49-F238E27FC236}">
              <a16:creationId xmlns:a16="http://schemas.microsoft.com/office/drawing/2014/main" id="{00000000-0008-0000-0000-000022000000}"/>
            </a:ext>
          </a:extLst>
        </xdr:cNvPr>
        <xdr:cNvSpPr txBox="1"/>
      </xdr:nvSpPr>
      <xdr:spPr>
        <a:xfrm>
          <a:off x="7176635" y="38595528"/>
          <a:ext cx="2014991"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Y" sz="1100" b="1">
              <a:effectLst/>
            </a:rPr>
            <a:t>Canal  YouTube </a:t>
          </a:r>
        </a:p>
      </xdr:txBody>
    </xdr:sp>
    <xdr:clientData/>
  </xdr:twoCellAnchor>
  <xdr:twoCellAnchor>
    <xdr:from>
      <xdr:col>3</xdr:col>
      <xdr:colOff>242887</xdr:colOff>
      <xdr:row>194</xdr:row>
      <xdr:rowOff>151720</xdr:rowOff>
    </xdr:from>
    <xdr:to>
      <xdr:col>5</xdr:col>
      <xdr:colOff>626269</xdr:colOff>
      <xdr:row>195</xdr:row>
      <xdr:rowOff>161245</xdr:rowOff>
    </xdr:to>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4748212" y="56053945"/>
          <a:ext cx="3593307" cy="333375"/>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Y" sz="1800" b="1">
              <a:effectLst/>
            </a:rPr>
            <a:t>Publicaciones de Transparencia </a:t>
          </a:r>
          <a:r>
            <a:rPr lang="es-PY" sz="1800" b="1">
              <a:effectLst>
                <a:reflection blurRad="6350" stA="55000" endA="300" endPos="45500" dir="5400000" sy="-100000" algn="bl" rotWithShape="0"/>
              </a:effectLst>
            </a:rPr>
            <a:t>Institucional</a:t>
          </a:r>
        </a:p>
      </xdr:txBody>
    </xdr:sp>
    <xdr:clientData/>
  </xdr:twoCellAnchor>
  <xdr:twoCellAnchor>
    <xdr:from>
      <xdr:col>3</xdr:col>
      <xdr:colOff>560067</xdr:colOff>
      <xdr:row>95</xdr:row>
      <xdr:rowOff>1241746</xdr:rowOff>
    </xdr:from>
    <xdr:to>
      <xdr:col>3</xdr:col>
      <xdr:colOff>858783</xdr:colOff>
      <xdr:row>95</xdr:row>
      <xdr:rowOff>1557286</xdr:rowOff>
    </xdr:to>
    <xdr:sp macro="" textlink="">
      <xdr:nvSpPr>
        <xdr:cNvPr id="51" name="Flecha a la derecha con muesca 50">
          <a:extLst>
            <a:ext uri="{FF2B5EF4-FFF2-40B4-BE49-F238E27FC236}">
              <a16:creationId xmlns:a16="http://schemas.microsoft.com/office/drawing/2014/main" id="{00000000-0008-0000-0000-000033000000}"/>
            </a:ext>
          </a:extLst>
        </xdr:cNvPr>
        <xdr:cNvSpPr/>
      </xdr:nvSpPr>
      <xdr:spPr>
        <a:xfrm>
          <a:off x="5036817" y="42449277"/>
          <a:ext cx="298716" cy="315540"/>
        </a:xfrm>
        <a:prstGeom prst="notchedRightArrow">
          <a:avLst/>
        </a:prstGeom>
        <a:solidFill>
          <a:srgbClr val="FF0000"/>
        </a:solidFill>
        <a:effectLst>
          <a:glow rad="2286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1</xdr:col>
      <xdr:colOff>179917</xdr:colOff>
      <xdr:row>52</xdr:row>
      <xdr:rowOff>35983</xdr:rowOff>
    </xdr:from>
    <xdr:to>
      <xdr:col>6</xdr:col>
      <xdr:colOff>751417</xdr:colOff>
      <xdr:row>52</xdr:row>
      <xdr:rowOff>1947333</xdr:rowOff>
    </xdr:to>
    <xdr:graphicFrame macro="">
      <xdr:nvGraphicFramePr>
        <xdr:cNvPr id="9" name="Gráfico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857250</xdr:colOff>
      <xdr:row>45</xdr:row>
      <xdr:rowOff>21167</xdr:rowOff>
    </xdr:from>
    <xdr:to>
      <xdr:col>5</xdr:col>
      <xdr:colOff>1703917</xdr:colOff>
      <xdr:row>45</xdr:row>
      <xdr:rowOff>1968501</xdr:rowOff>
    </xdr:to>
    <xdr:graphicFrame macro="">
      <xdr:nvGraphicFramePr>
        <xdr:cNvPr id="16" name="Gráfico 15">
          <a:extLst>
            <a:ext uri="{FF2B5EF4-FFF2-40B4-BE49-F238E27FC236}">
              <a16:creationId xmlns:a16="http://schemas.microsoft.com/office/drawing/2014/main" id="{00000000-0008-0000-00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142876</xdr:colOff>
      <xdr:row>84</xdr:row>
      <xdr:rowOff>35983</xdr:rowOff>
    </xdr:from>
    <xdr:to>
      <xdr:col>6</xdr:col>
      <xdr:colOff>1449918</xdr:colOff>
      <xdr:row>84</xdr:row>
      <xdr:rowOff>2402417</xdr:rowOff>
    </xdr:to>
    <xdr:graphicFrame macro="">
      <xdr:nvGraphicFramePr>
        <xdr:cNvPr id="38" name="Gráfico 37">
          <a:extLst>
            <a:ext uri="{FF2B5EF4-FFF2-40B4-BE49-F238E27FC236}">
              <a16:creationId xmlns:a16="http://schemas.microsoft.com/office/drawing/2014/main" id="{00000000-0008-0000-0000-00002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425239</xdr:colOff>
      <xdr:row>191</xdr:row>
      <xdr:rowOff>56726</xdr:rowOff>
    </xdr:from>
    <xdr:to>
      <xdr:col>6</xdr:col>
      <xdr:colOff>791844</xdr:colOff>
      <xdr:row>191</xdr:row>
      <xdr:rowOff>1670261</xdr:rowOff>
    </xdr:to>
    <xdr:graphicFrame macro="">
      <xdr:nvGraphicFramePr>
        <xdr:cNvPr id="41" name="Gráfico 40">
          <a:extLst>
            <a:ext uri="{FF2B5EF4-FFF2-40B4-BE49-F238E27FC236}">
              <a16:creationId xmlns:a16="http://schemas.microsoft.com/office/drawing/2014/main" id="{00000000-0008-0000-0000-00002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1214438</xdr:colOff>
      <xdr:row>73</xdr:row>
      <xdr:rowOff>66198</xdr:rowOff>
    </xdr:from>
    <xdr:to>
      <xdr:col>5</xdr:col>
      <xdr:colOff>369094</xdr:colOff>
      <xdr:row>73</xdr:row>
      <xdr:rowOff>1661160</xdr:rowOff>
    </xdr:to>
    <xdr:graphicFrame macro="">
      <xdr:nvGraphicFramePr>
        <xdr:cNvPr id="14" name="Gráfico 13">
          <a:extLst>
            <a:ext uri="{FF2B5EF4-FFF2-40B4-BE49-F238E27FC236}">
              <a16:creationId xmlns:a16="http://schemas.microsoft.com/office/drawing/2014/main" id="{00000000-0008-0000-00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380999</xdr:colOff>
      <xdr:row>66</xdr:row>
      <xdr:rowOff>69055</xdr:rowOff>
    </xdr:from>
    <xdr:to>
      <xdr:col>6</xdr:col>
      <xdr:colOff>785811</xdr:colOff>
      <xdr:row>66</xdr:row>
      <xdr:rowOff>2393156</xdr:rowOff>
    </xdr:to>
    <xdr:graphicFrame macro="">
      <xdr:nvGraphicFramePr>
        <xdr:cNvPr id="22" name="Gráfico 21">
          <a:extLst>
            <a:ext uri="{FF2B5EF4-FFF2-40B4-BE49-F238E27FC236}">
              <a16:creationId xmlns:a16="http://schemas.microsoft.com/office/drawing/2014/main" id="{00000000-0008-0000-00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440531</xdr:colOff>
      <xdr:row>59</xdr:row>
      <xdr:rowOff>89376</xdr:rowOff>
    </xdr:from>
    <xdr:to>
      <xdr:col>6</xdr:col>
      <xdr:colOff>2506186</xdr:colOff>
      <xdr:row>59</xdr:row>
      <xdr:rowOff>1684813</xdr:rowOff>
    </xdr:to>
    <xdr:graphicFrame macro="">
      <xdr:nvGraphicFramePr>
        <xdr:cNvPr id="18" name="Gráfico 17">
          <a:extLst>
            <a:ext uri="{FF2B5EF4-FFF2-40B4-BE49-F238E27FC236}">
              <a16:creationId xmlns:a16="http://schemas.microsoft.com/office/drawing/2014/main" id="{854D45EA-ECAC-4F70-8335-5332AE829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25309</xdr:colOff>
      <xdr:row>22</xdr:row>
      <xdr:rowOff>7620</xdr:rowOff>
    </xdr:from>
    <xdr:to>
      <xdr:col>6</xdr:col>
      <xdr:colOff>2911928</xdr:colOff>
      <xdr:row>26</xdr:row>
      <xdr:rowOff>7620</xdr:rowOff>
    </xdr:to>
    <xdr:graphicFrame macro="">
      <xdr:nvGraphicFramePr>
        <xdr:cNvPr id="24" name="Gráfico 23">
          <a:extLst>
            <a:ext uri="{FF2B5EF4-FFF2-40B4-BE49-F238E27FC236}">
              <a16:creationId xmlns:a16="http://schemas.microsoft.com/office/drawing/2014/main" id="{132FC306-7D3B-4A82-A39E-778B26C6E3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4</xdr:col>
      <xdr:colOff>1349693</xdr:colOff>
      <xdr:row>95</xdr:row>
      <xdr:rowOff>1666874</xdr:rowOff>
    </xdr:from>
    <xdr:to>
      <xdr:col>6</xdr:col>
      <xdr:colOff>1584007</xdr:colOff>
      <xdr:row>95</xdr:row>
      <xdr:rowOff>3828892</xdr:rowOff>
    </xdr:to>
    <xdr:pic>
      <xdr:nvPicPr>
        <xdr:cNvPr id="25" name="Imagen 24">
          <a:extLst>
            <a:ext uri="{FF2B5EF4-FFF2-40B4-BE49-F238E27FC236}">
              <a16:creationId xmlns:a16="http://schemas.microsoft.com/office/drawing/2014/main" id="{C473E4F9-5031-B096-8420-75204EC9AD4F}"/>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7469506" y="51196874"/>
          <a:ext cx="3936681" cy="21753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335280</xdr:colOff>
      <xdr:row>196</xdr:row>
      <xdr:rowOff>7621</xdr:rowOff>
    </xdr:from>
    <xdr:to>
      <xdr:col>2</xdr:col>
      <xdr:colOff>0</xdr:colOff>
      <xdr:row>205</xdr:row>
      <xdr:rowOff>95251</xdr:rowOff>
    </xdr:to>
    <xdr:pic>
      <xdr:nvPicPr>
        <xdr:cNvPr id="3" name="Imagen 2" descr="Puede ser una imagen de resguardo de tickets y texto">
          <a:extLst>
            <a:ext uri="{FF2B5EF4-FFF2-40B4-BE49-F238E27FC236}">
              <a16:creationId xmlns:a16="http://schemas.microsoft.com/office/drawing/2014/main" id="{56554005-17E2-A7CB-13A9-EAB77DC6236C}"/>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35280" y="58201561"/>
          <a:ext cx="2971800" cy="3749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609600</xdr:colOff>
      <xdr:row>196</xdr:row>
      <xdr:rowOff>0</xdr:rowOff>
    </xdr:from>
    <xdr:to>
      <xdr:col>5</xdr:col>
      <xdr:colOff>1278428</xdr:colOff>
      <xdr:row>205</xdr:row>
      <xdr:rowOff>114300</xdr:rowOff>
    </xdr:to>
    <xdr:pic>
      <xdr:nvPicPr>
        <xdr:cNvPr id="8" name="Imagen 7" descr="Puede ser una imagen de resguardo de tickets y texto">
          <a:extLst>
            <a:ext uri="{FF2B5EF4-FFF2-40B4-BE49-F238E27FC236}">
              <a16:creationId xmlns:a16="http://schemas.microsoft.com/office/drawing/2014/main" id="{2E2AAAA9-A524-33A4-F1A9-450AA34FF818}"/>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916680" y="58193940"/>
          <a:ext cx="5305598" cy="3771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1668780</xdr:colOff>
      <xdr:row>195</xdr:row>
      <xdr:rowOff>182881</xdr:rowOff>
    </xdr:from>
    <xdr:to>
      <xdr:col>6</xdr:col>
      <xdr:colOff>2796540</xdr:colOff>
      <xdr:row>205</xdr:row>
      <xdr:rowOff>57151</xdr:rowOff>
    </xdr:to>
    <xdr:pic>
      <xdr:nvPicPr>
        <xdr:cNvPr id="10" name="Imagen 9" descr="Puede ser una imagen de texto">
          <a:extLst>
            <a:ext uri="{FF2B5EF4-FFF2-40B4-BE49-F238E27FC236}">
              <a16:creationId xmlns:a16="http://schemas.microsoft.com/office/drawing/2014/main" id="{45627C88-A536-6F74-E411-AF720CD143E3}"/>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9608820" y="58178701"/>
          <a:ext cx="3009900" cy="3726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220980</xdr:colOff>
      <xdr:row>206</xdr:row>
      <xdr:rowOff>91441</xdr:rowOff>
    </xdr:from>
    <xdr:to>
      <xdr:col>1</xdr:col>
      <xdr:colOff>1430273</xdr:colOff>
      <xdr:row>226</xdr:row>
      <xdr:rowOff>129540</xdr:rowOff>
    </xdr:to>
    <xdr:pic>
      <xdr:nvPicPr>
        <xdr:cNvPr id="175" name="Imagen 174" descr="Puede ser una imagen de texto">
          <a:extLst>
            <a:ext uri="{FF2B5EF4-FFF2-40B4-BE49-F238E27FC236}">
              <a16:creationId xmlns:a16="http://schemas.microsoft.com/office/drawing/2014/main" id="{BE774EA6-A594-4364-3AB3-B19A868B9FC2}"/>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20980" y="62125861"/>
          <a:ext cx="2950463" cy="36880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83820</xdr:colOff>
      <xdr:row>206</xdr:row>
      <xdr:rowOff>76200</xdr:rowOff>
    </xdr:from>
    <xdr:to>
      <xdr:col>4</xdr:col>
      <xdr:colOff>243840</xdr:colOff>
      <xdr:row>226</xdr:row>
      <xdr:rowOff>133350</xdr:rowOff>
    </xdr:to>
    <xdr:pic>
      <xdr:nvPicPr>
        <xdr:cNvPr id="176" name="Imagen 175" descr="Puede ser una imagen de pan, póster, pastel y texto">
          <a:extLst>
            <a:ext uri="{FF2B5EF4-FFF2-40B4-BE49-F238E27FC236}">
              <a16:creationId xmlns:a16="http://schemas.microsoft.com/office/drawing/2014/main" id="{99157AA7-2929-0AB2-14D8-4479A543AD54}"/>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3390900" y="62110620"/>
          <a:ext cx="2964180" cy="3705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441960</xdr:colOff>
      <xdr:row>206</xdr:row>
      <xdr:rowOff>76200</xdr:rowOff>
    </xdr:from>
    <xdr:to>
      <xdr:col>5</xdr:col>
      <xdr:colOff>1581150</xdr:colOff>
      <xdr:row>226</xdr:row>
      <xdr:rowOff>133350</xdr:rowOff>
    </xdr:to>
    <xdr:pic>
      <xdr:nvPicPr>
        <xdr:cNvPr id="177" name="Imagen 176" descr="Puede ser una imagen de texto">
          <a:extLst>
            <a:ext uri="{FF2B5EF4-FFF2-40B4-BE49-F238E27FC236}">
              <a16:creationId xmlns:a16="http://schemas.microsoft.com/office/drawing/2014/main" id="{D255599D-645B-4FD2-BB9C-623951FF207F}"/>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560820" y="62110620"/>
          <a:ext cx="2964180" cy="3705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1790700</xdr:colOff>
      <xdr:row>206</xdr:row>
      <xdr:rowOff>76200</xdr:rowOff>
    </xdr:from>
    <xdr:to>
      <xdr:col>6</xdr:col>
      <xdr:colOff>2873502</xdr:colOff>
      <xdr:row>226</xdr:row>
      <xdr:rowOff>133350</xdr:rowOff>
    </xdr:to>
    <xdr:pic>
      <xdr:nvPicPr>
        <xdr:cNvPr id="178" name="Imagen 177" descr="Puede ser una imagen de texto que dice &quot;Antes de Ilamar a Convocatoria de Acreedores... informate bien! La convocatoria no elimina tus deudas. Puede afectar tu acceso al crédito, tu reputación financiera y tu patrimonio. Además: quedás registrado como insolvente, tus bienes pueden quedar comprometidos, el proceso es judicial y complejo. No te dejes llevar por &quot;soluciones rápidas&quot;. Si estás pasando por dificultades económicas, acercate a la Caja antes de tomar una decisión que puede marcar tu futuro. Tu jubilación depende de decisiones informadas. Caja de Jubilaciones de la ANDE Estamos para orientarte. Caja de Jubilaciones Pensiones Personal ANDE Solidaridad Soguridad Bienastar&quot;">
          <a:extLst>
            <a:ext uri="{FF2B5EF4-FFF2-40B4-BE49-F238E27FC236}">
              <a16:creationId xmlns:a16="http://schemas.microsoft.com/office/drawing/2014/main" id="{0FC49443-E700-7F8A-92D9-5A7E125CBA4A}"/>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9730740" y="62110620"/>
          <a:ext cx="2968752" cy="3710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666750</xdr:colOff>
      <xdr:row>0</xdr:row>
      <xdr:rowOff>0</xdr:rowOff>
    </xdr:from>
    <xdr:to>
      <xdr:col>8</xdr:col>
      <xdr:colOff>998980</xdr:colOff>
      <xdr:row>2</xdr:row>
      <xdr:rowOff>114369</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6679406" y="0"/>
          <a:ext cx="9107137" cy="495369"/>
        </a:xfrm>
        <a:prstGeom prst="rect">
          <a:avLst/>
        </a:prstGeom>
      </xdr:spPr>
    </xdr:pic>
    <xdr:clientData/>
  </xdr:twoCellAnchor>
  <xdr:twoCellAnchor>
    <xdr:from>
      <xdr:col>24</xdr:col>
      <xdr:colOff>201082</xdr:colOff>
      <xdr:row>37</xdr:row>
      <xdr:rowOff>179917</xdr:rowOff>
    </xdr:from>
    <xdr:to>
      <xdr:col>29</xdr:col>
      <xdr:colOff>317499</xdr:colOff>
      <xdr:row>46</xdr:row>
      <xdr:rowOff>63500</xdr:rowOff>
    </xdr:to>
    <xdr:graphicFrame macro="">
      <xdr:nvGraphicFramePr>
        <xdr:cNvPr id="9" name="Gráfico 8">
          <a:extLst>
            <a:ext uri="{FF2B5EF4-FFF2-40B4-BE49-F238E27FC236}">
              <a16:creationId xmlns:a16="http://schemas.microsoft.com/office/drawing/2014/main" id="{00000000-0008-0000-01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361156</xdr:colOff>
      <xdr:row>46</xdr:row>
      <xdr:rowOff>260351</xdr:rowOff>
    </xdr:from>
    <xdr:to>
      <xdr:col>20</xdr:col>
      <xdr:colOff>276225</xdr:colOff>
      <xdr:row>59</xdr:row>
      <xdr:rowOff>248444</xdr:rowOff>
    </xdr:to>
    <xdr:graphicFrame macro="">
      <xdr:nvGraphicFramePr>
        <xdr:cNvPr id="10" name="Gráfico 9">
          <a:extLst>
            <a:ext uri="{FF2B5EF4-FFF2-40B4-BE49-F238E27FC236}">
              <a16:creationId xmlns:a16="http://schemas.microsoft.com/office/drawing/2014/main" id="{00000000-0008-0000-0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0</xdr:colOff>
      <xdr:row>141</xdr:row>
      <xdr:rowOff>0</xdr:rowOff>
    </xdr:from>
    <xdr:to>
      <xdr:col>24</xdr:col>
      <xdr:colOff>348682</xdr:colOff>
      <xdr:row>150</xdr:row>
      <xdr:rowOff>71436</xdr:rowOff>
    </xdr:to>
    <xdr:graphicFrame macro="">
      <xdr:nvGraphicFramePr>
        <xdr:cNvPr id="14" name="Gráfico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38364</xdr:colOff>
      <xdr:row>22</xdr:row>
      <xdr:rowOff>174446</xdr:rowOff>
    </xdr:from>
    <xdr:to>
      <xdr:col>20</xdr:col>
      <xdr:colOff>38364</xdr:colOff>
      <xdr:row>37</xdr:row>
      <xdr:rowOff>21164</xdr:rowOff>
    </xdr:to>
    <xdr:graphicFrame macro="">
      <xdr:nvGraphicFramePr>
        <xdr:cNvPr id="7" name="Gráfico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425224</xdr:colOff>
      <xdr:row>24</xdr:row>
      <xdr:rowOff>52047</xdr:rowOff>
    </xdr:from>
    <xdr:to>
      <xdr:col>38</xdr:col>
      <xdr:colOff>425224</xdr:colOff>
      <xdr:row>37</xdr:row>
      <xdr:rowOff>128247</xdr:rowOff>
    </xdr:to>
    <xdr:graphicFrame macro="">
      <xdr:nvGraphicFramePr>
        <xdr:cNvPr id="8" name="Gráfico 7">
          <a:extLst>
            <a:ext uri="{FF2B5EF4-FFF2-40B4-BE49-F238E27FC236}">
              <a16:creationId xmlns:a16="http://schemas.microsoft.com/office/drawing/2014/main" id="{00000000-0008-0000-0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14552</xdr:colOff>
      <xdr:row>39</xdr:row>
      <xdr:rowOff>11906</xdr:rowOff>
    </xdr:from>
    <xdr:to>
      <xdr:col>22</xdr:col>
      <xdr:colOff>127000</xdr:colOff>
      <xdr:row>44</xdr:row>
      <xdr:rowOff>296333</xdr:rowOff>
    </xdr:to>
    <xdr:graphicFrame macro="">
      <xdr:nvGraphicFramePr>
        <xdr:cNvPr id="6" name="Gráfico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22</xdr:col>
      <xdr:colOff>1634559</xdr:colOff>
      <xdr:row>11</xdr:row>
      <xdr:rowOff>48644</xdr:rowOff>
    </xdr:from>
    <xdr:to>
      <xdr:col>28</xdr:col>
      <xdr:colOff>98653</xdr:colOff>
      <xdr:row>22</xdr:row>
      <xdr:rowOff>29594</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8</xdr:colOff>
      <xdr:row>131</xdr:row>
      <xdr:rowOff>140494</xdr:rowOff>
    </xdr:from>
    <xdr:to>
      <xdr:col>2</xdr:col>
      <xdr:colOff>1273977</xdr:colOff>
      <xdr:row>142</xdr:row>
      <xdr:rowOff>109538</xdr:rowOff>
    </xdr:to>
    <xdr:graphicFrame macro="">
      <xdr:nvGraphicFramePr>
        <xdr:cNvPr id="12" name="Gráfico 11">
          <a:extLst>
            <a:ext uri="{FF2B5EF4-FFF2-40B4-BE49-F238E27FC236}">
              <a16:creationId xmlns:a16="http://schemas.microsoft.com/office/drawing/2014/main" id="{00000000-0008-0000-01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107156</xdr:colOff>
      <xdr:row>123</xdr:row>
      <xdr:rowOff>154782</xdr:rowOff>
    </xdr:from>
    <xdr:to>
      <xdr:col>9</xdr:col>
      <xdr:colOff>418419</xdr:colOff>
      <xdr:row>131</xdr:row>
      <xdr:rowOff>57148</xdr:rowOff>
    </xdr:to>
    <xdr:graphicFrame macro="">
      <xdr:nvGraphicFramePr>
        <xdr:cNvPr id="16" name="Gráfico 1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20</xdr:col>
      <xdr:colOff>170089</xdr:colOff>
      <xdr:row>23</xdr:row>
      <xdr:rowOff>2722</xdr:rowOff>
    </xdr:from>
    <xdr:to>
      <xdr:col>24</xdr:col>
      <xdr:colOff>156482</xdr:colOff>
      <xdr:row>35</xdr:row>
      <xdr:rowOff>38101</xdr:rowOff>
    </xdr:to>
    <xdr:graphicFrame macro="">
      <xdr:nvGraphicFramePr>
        <xdr:cNvPr id="5" name="Gráfico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959303</xdr:colOff>
      <xdr:row>9</xdr:row>
      <xdr:rowOff>152399</xdr:rowOff>
    </xdr:from>
    <xdr:to>
      <xdr:col>8</xdr:col>
      <xdr:colOff>904874</xdr:colOff>
      <xdr:row>20</xdr:row>
      <xdr:rowOff>228599</xdr:rowOff>
    </xdr:to>
    <xdr:graphicFrame macro="">
      <xdr:nvGraphicFramePr>
        <xdr:cNvPr id="13" name="Gráfico 12">
          <a:extLst>
            <a:ext uri="{FF2B5EF4-FFF2-40B4-BE49-F238E27FC236}">
              <a16:creationId xmlns:a16="http://schemas.microsoft.com/office/drawing/2014/main" id="{00000000-0008-0000-01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23</xdr:col>
      <xdr:colOff>1164167</xdr:colOff>
      <xdr:row>38</xdr:row>
      <xdr:rowOff>406400</xdr:rowOff>
    </xdr:from>
    <xdr:to>
      <xdr:col>29</xdr:col>
      <xdr:colOff>740833</xdr:colOff>
      <xdr:row>45</xdr:row>
      <xdr:rowOff>27517</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275167</xdr:colOff>
      <xdr:row>60</xdr:row>
      <xdr:rowOff>67733</xdr:rowOff>
    </xdr:from>
    <xdr:to>
      <xdr:col>19</xdr:col>
      <xdr:colOff>419100</xdr:colOff>
      <xdr:row>71</xdr:row>
      <xdr:rowOff>556683</xdr:rowOff>
    </xdr:to>
    <xdr:graphicFrame macro="">
      <xdr:nvGraphicFramePr>
        <xdr:cNvPr id="20" name="Gráfico 19">
          <a:extLst>
            <a:ext uri="{FF2B5EF4-FFF2-40B4-BE49-F238E27FC236}">
              <a16:creationId xmlns:a16="http://schemas.microsoft.com/office/drawing/2014/main" id="{00000000-0008-0000-01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amarilla\Documents\Auditoria\Auditoria\DOCUMENTOS\Auditoria%202024\CRCC\2do%20Trimestre%202024\Matriz%20Rendici&#243;n%20de%20Cuentas%202024%20CAJA%20ANDE%202do%20Trimestre.xlsx" TargetMode="External"/><Relationship Id="rId1" Type="http://schemas.openxmlformats.org/officeDocument/2006/relationships/externalLinkPath" Target="file:///C:\Users\lamarilla\Documents\Auditoria\Auditoria\DOCUMENTOS\Auditoria%202024\CRCC\2do%20Trimestre%202024\Matriz%20Rendici&#243;n%20de%20Cuentas%202024%20CAJA%20ANDE%202do%20Trimestre.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bro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TRIZ RCC_24"/>
      <sheetName val="Auxiliar"/>
      <sheetName val="UOC"/>
      <sheetName val="DFIN"/>
    </sheetNames>
    <sheetDataSet>
      <sheetData sheetId="0"/>
      <sheetData sheetId="1">
        <row r="47">
          <cell r="C47">
            <v>45433</v>
          </cell>
          <cell r="F47" t="str">
            <v>Adjudicado</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ow r="10">
          <cell r="B10" t="str">
            <v>HOMBRES</v>
          </cell>
        </row>
        <row r="16">
          <cell r="C16" t="str">
            <v>Cantidad de Consultas</v>
          </cell>
          <cell r="D16" t="str">
            <v>Respondidos</v>
          </cell>
          <cell r="E16" t="str">
            <v>No Respondidos o Reconsideradas</v>
          </cell>
        </row>
        <row r="17">
          <cell r="B17" t="str">
            <v>Enero</v>
          </cell>
          <cell r="C17">
            <v>0</v>
          </cell>
          <cell r="D17">
            <v>0</v>
          </cell>
          <cell r="E17">
            <v>0</v>
          </cell>
        </row>
        <row r="18">
          <cell r="B18" t="str">
            <v>Febrero</v>
          </cell>
          <cell r="C18">
            <v>0</v>
          </cell>
          <cell r="D18">
            <v>0</v>
          </cell>
          <cell r="E18">
            <v>0</v>
          </cell>
        </row>
        <row r="19">
          <cell r="B19" t="str">
            <v>Marzo</v>
          </cell>
          <cell r="C19">
            <v>0</v>
          </cell>
          <cell r="D19">
            <v>0</v>
          </cell>
          <cell r="E19">
            <v>0</v>
          </cell>
        </row>
        <row r="20">
          <cell r="B20" t="str">
            <v>Abril</v>
          </cell>
          <cell r="C20">
            <v>1</v>
          </cell>
          <cell r="D20">
            <v>0</v>
          </cell>
          <cell r="E20">
            <v>1</v>
          </cell>
        </row>
        <row r="21">
          <cell r="B21" t="str">
            <v>Mayo</v>
          </cell>
          <cell r="C21">
            <v>0</v>
          </cell>
          <cell r="D21">
            <v>0</v>
          </cell>
          <cell r="E21">
            <v>0</v>
          </cell>
        </row>
        <row r="22">
          <cell r="B22" t="str">
            <v>Junio</v>
          </cell>
          <cell r="C22">
            <v>1</v>
          </cell>
          <cell r="D22">
            <v>1</v>
          </cell>
          <cell r="E22">
            <v>0</v>
          </cell>
        </row>
        <row r="23">
          <cell r="B23" t="str">
            <v>Julio</v>
          </cell>
          <cell r="C23">
            <v>0</v>
          </cell>
          <cell r="D23">
            <v>0</v>
          </cell>
          <cell r="E23">
            <v>0</v>
          </cell>
        </row>
        <row r="24">
          <cell r="B24" t="str">
            <v>Agosto</v>
          </cell>
          <cell r="C24">
            <v>0</v>
          </cell>
          <cell r="D24">
            <v>0</v>
          </cell>
          <cell r="E24">
            <v>0</v>
          </cell>
        </row>
        <row r="25">
          <cell r="B25" t="str">
            <v>Septiembre</v>
          </cell>
          <cell r="C25">
            <v>0</v>
          </cell>
          <cell r="D25">
            <v>0</v>
          </cell>
          <cell r="E25">
            <v>0</v>
          </cell>
        </row>
        <row r="26">
          <cell r="B26" t="str">
            <v>Octubre</v>
          </cell>
          <cell r="C26">
            <v>1</v>
          </cell>
          <cell r="D26">
            <v>0</v>
          </cell>
          <cell r="E26">
            <v>1</v>
          </cell>
        </row>
        <row r="27">
          <cell r="B27" t="str">
            <v>Noviembre</v>
          </cell>
          <cell r="C27">
            <v>0</v>
          </cell>
          <cell r="D27">
            <v>0</v>
          </cell>
          <cell r="E27">
            <v>0</v>
          </cell>
        </row>
        <row r="28">
          <cell r="B28" t="str">
            <v>Diciembre</v>
          </cell>
          <cell r="C28">
            <v>0</v>
          </cell>
          <cell r="D28">
            <v>0</v>
          </cell>
          <cell r="E28">
            <v>0</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ajaande.gov.py/?page_id=54" TargetMode="External"/><Relationship Id="rId18" Type="http://schemas.openxmlformats.org/officeDocument/2006/relationships/hyperlink" Target="https://www.facebook.com/CajaAnde?_rdc=1&amp;_rdr" TargetMode="External"/><Relationship Id="rId26" Type="http://schemas.openxmlformats.org/officeDocument/2006/relationships/hyperlink" Target="https://www.cajaande.gov.py/?page_id=44" TargetMode="External"/><Relationship Id="rId21" Type="http://schemas.openxmlformats.org/officeDocument/2006/relationships/hyperlink" Target="https://www.cajaande.gov.py/?page_id=54" TargetMode="External"/><Relationship Id="rId34" Type="http://schemas.openxmlformats.org/officeDocument/2006/relationships/hyperlink" Target="https://www.contrataciones.gov.py/licitaciones/convocatoria/1f112419-2564-62d4-a67c-7b24fd341165.html" TargetMode="External"/><Relationship Id="rId7" Type="http://schemas.openxmlformats.org/officeDocument/2006/relationships/hyperlink" Target="https://www.cajaande.gov.py/formularios/decreto2991/Resoluc%2006%20Plan%20de%20rendicion%20de%20cuentas.pdf" TargetMode="External"/><Relationship Id="rId12" Type="http://schemas.openxmlformats.org/officeDocument/2006/relationships/hyperlink" Target="https://www.cajaande.gov.py/?page_id=44" TargetMode="External"/><Relationship Id="rId17" Type="http://schemas.openxmlformats.org/officeDocument/2006/relationships/hyperlink" Target="https://www.contrataciones.gov.py/licitaciones/adjudicacion/1f1328ec-4daa-60e8-a871-1d398c5c7f18/resumen-adjudicacion.html" TargetMode="External"/><Relationship Id="rId25" Type="http://schemas.openxmlformats.org/officeDocument/2006/relationships/hyperlink" Target="https://www.cajaande.gov.py/?page_id=44" TargetMode="External"/><Relationship Id="rId33" Type="http://schemas.openxmlformats.org/officeDocument/2006/relationships/hyperlink" Target="https://www.contrataciones.gov.py/licitaciones/convocatoria/1f117f86-7ac1-6f6a-80ef-e5e3ed02bfc1.html" TargetMode="External"/><Relationship Id="rId2" Type="http://schemas.openxmlformats.org/officeDocument/2006/relationships/hyperlink" Target="https://www.cajaande.gov.py/?page_id=54" TargetMode="External"/><Relationship Id="rId16" Type="http://schemas.openxmlformats.org/officeDocument/2006/relationships/hyperlink" Target="https://www.contrataciones.gov.py/licitaciones/convocatoria/1ef323cc-eb20-69ca-9400-8fab235463de.html" TargetMode="External"/><Relationship Id="rId20" Type="http://schemas.openxmlformats.org/officeDocument/2006/relationships/hyperlink" Target="https://www.cajaande.gov.py/?page_id=44" TargetMode="External"/><Relationship Id="rId29" Type="http://schemas.openxmlformats.org/officeDocument/2006/relationships/hyperlink" Target="https://www.cajaande.gov.py/?page_id=44" TargetMode="External"/><Relationship Id="rId1" Type="http://schemas.openxmlformats.org/officeDocument/2006/relationships/hyperlink" Target="https://www.cajaande.gov.py/?page_id=54" TargetMode="External"/><Relationship Id="rId6" Type="http://schemas.openxmlformats.org/officeDocument/2006/relationships/hyperlink" Target="https://denuncias.gov.py/portal-publico" TargetMode="External"/><Relationship Id="rId11" Type="http://schemas.openxmlformats.org/officeDocument/2006/relationships/hyperlink" Target="https://www.facebook.com/CajaAnde?_rdc=1&amp;_rdr" TargetMode="External"/><Relationship Id="rId24" Type="http://schemas.openxmlformats.org/officeDocument/2006/relationships/hyperlink" Target="https://informacionpublica.paraguay.gov.py/" TargetMode="External"/><Relationship Id="rId32" Type="http://schemas.openxmlformats.org/officeDocument/2006/relationships/hyperlink" Target="https://pub-py.theintegrityapp.com/" TargetMode="External"/><Relationship Id="rId37" Type="http://schemas.openxmlformats.org/officeDocument/2006/relationships/vmlDrawing" Target="../drawings/vmlDrawing1.vml"/><Relationship Id="rId5" Type="http://schemas.openxmlformats.org/officeDocument/2006/relationships/hyperlink" Target="https://www.cajaande.gov.py/?page_id=54" TargetMode="External"/><Relationship Id="rId15" Type="http://schemas.openxmlformats.org/officeDocument/2006/relationships/hyperlink" Target="https://informacionpublica.paraguay.gov.py/" TargetMode="External"/><Relationship Id="rId23" Type="http://schemas.openxmlformats.org/officeDocument/2006/relationships/hyperlink" Target="https://informacionpublica.paraguay.gov.py/" TargetMode="External"/><Relationship Id="rId28" Type="http://schemas.openxmlformats.org/officeDocument/2006/relationships/hyperlink" Target="https://www.cajaande.gov.py/?page_id=44" TargetMode="External"/><Relationship Id="rId36" Type="http://schemas.openxmlformats.org/officeDocument/2006/relationships/drawing" Target="../drawings/drawing1.xml"/><Relationship Id="rId10" Type="http://schemas.openxmlformats.org/officeDocument/2006/relationships/hyperlink" Target="https://www.facebook.com/CajaAnde?_rdc=1&amp;_rdr" TargetMode="External"/><Relationship Id="rId19" Type="http://schemas.openxmlformats.org/officeDocument/2006/relationships/hyperlink" Target="https://www.cajaande.gov.py/?page_id=44" TargetMode="External"/><Relationship Id="rId31" Type="http://schemas.openxmlformats.org/officeDocument/2006/relationships/hyperlink" Target="https://www.facebook.com/CajaAnde/?locale=es_LA" TargetMode="External"/><Relationship Id="rId4" Type="http://schemas.openxmlformats.org/officeDocument/2006/relationships/hyperlink" Target="https://www.cajaande.gov.py/?page_id=54" TargetMode="External"/><Relationship Id="rId9" Type="http://schemas.openxmlformats.org/officeDocument/2006/relationships/hyperlink" Target="https://www.cajaande.gov.py/?page_id=504" TargetMode="External"/><Relationship Id="rId14" Type="http://schemas.openxmlformats.org/officeDocument/2006/relationships/hyperlink" Target="https://www.cajaande.gov.py/?page_id=44" TargetMode="External"/><Relationship Id="rId22" Type="http://schemas.openxmlformats.org/officeDocument/2006/relationships/hyperlink" Target="https://www.cajaande.gov.py/?page_id=54" TargetMode="External"/><Relationship Id="rId27" Type="http://schemas.openxmlformats.org/officeDocument/2006/relationships/hyperlink" Target="https://www.cajaande.gov.py/?page_id=44" TargetMode="External"/><Relationship Id="rId30" Type="http://schemas.openxmlformats.org/officeDocument/2006/relationships/hyperlink" Target="https://www.facebook.com/CajaAnde/?locale=es_LA" TargetMode="External"/><Relationship Id="rId35" Type="http://schemas.openxmlformats.org/officeDocument/2006/relationships/printerSettings" Target="../printerSettings/printerSettings1.bin"/><Relationship Id="rId8" Type="http://schemas.openxmlformats.org/officeDocument/2006/relationships/hyperlink" Target="http://www.cajaande.gov.py/formularios/decreto2991/ResoPre12_2023.pdf" TargetMode="External"/><Relationship Id="rId3" Type="http://schemas.openxmlformats.org/officeDocument/2006/relationships/hyperlink" Target="https://www.cajaande.gov.py/?page_id=54"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contrataciones.gov.py/licitaciones/convocatoria/1ef323cc-eb20-69ca-9400-8fab235463de.html" TargetMode="External"/><Relationship Id="rId2" Type="http://schemas.openxmlformats.org/officeDocument/2006/relationships/hyperlink" Target="https://www.contrataciones.gov.py/licitaciones/adjudicacion/1eefe63d-ed80-6ad2-99a6-910720bd4184/resumen-adjudicacion.html" TargetMode="External"/><Relationship Id="rId1" Type="http://schemas.openxmlformats.org/officeDocument/2006/relationships/hyperlink" Target="http://www.cajaande.gov.py/institucion/ley-518914/"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ntrataciones.gov.py/licitaciones/convocatoria/1ef323cc-eb20-69ca-9400-8fab235463de.html" TargetMode="External"/><Relationship Id="rId3" Type="http://schemas.openxmlformats.org/officeDocument/2006/relationships/hyperlink" Target="https://www.contrataciones.gov.py/licitaciones/convocatoria/1ef323cc-eb20-69ca-9400-8fab235463de.html" TargetMode="External"/><Relationship Id="rId7" Type="http://schemas.openxmlformats.org/officeDocument/2006/relationships/hyperlink" Target="https://www.contrataciones.gov.py/licitaciones/adjudicacion/1eefe63d-ed80-6ad2-99a6-910720bd4184/resumen-adjudicacion.html" TargetMode="External"/><Relationship Id="rId2" Type="http://schemas.openxmlformats.org/officeDocument/2006/relationships/hyperlink" Target="https://www.contrataciones.gov.py/licitaciones/adjudicacion/1eefe63d-ed80-6ad2-99a6-910720bd4184/resumen-adjudicacion.html" TargetMode="External"/><Relationship Id="rId1" Type="http://schemas.openxmlformats.org/officeDocument/2006/relationships/hyperlink" Target="https://www.contrataciones.gov.py/licitaciones/adjudicacion/1eefe63d-ed80-6ad2-99a6-910720bd4184/resumen-adjudicacion.html" TargetMode="External"/><Relationship Id="rId6" Type="http://schemas.openxmlformats.org/officeDocument/2006/relationships/hyperlink" Target="https://www.contrataciones.gov.py/licitaciones/convocatoria/1ef323cc-eb20-69ca-9400-8fab235463de.html" TargetMode="External"/><Relationship Id="rId5" Type="http://schemas.openxmlformats.org/officeDocument/2006/relationships/hyperlink" Target="https://www.contrataciones.gov.py/licitaciones/adjudicacion/1eefe63d-ed80-6ad2-99a6-910720bd4184/resumen-adjudicacion.html" TargetMode="External"/><Relationship Id="rId4" Type="http://schemas.openxmlformats.org/officeDocument/2006/relationships/hyperlink" Target="https://www.contrataciones.gov.py/licitaciones/convocatoria/1ef323cc-eb20-69ca-9400-8fab235463de.html"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ajaande.gov.py/institucion/ley-5189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E254"/>
  <sheetViews>
    <sheetView tabSelected="1" view="pageBreakPreview" zoomScale="70" zoomScaleNormal="70" zoomScaleSheetLayoutView="70" workbookViewId="0">
      <pane xSplit="4" ySplit="2" topLeftCell="E3" activePane="bottomRight" state="frozen"/>
      <selection pane="topRight" activeCell="E1" sqref="E1"/>
      <selection pane="bottomLeft" activeCell="A3" sqref="A3"/>
      <selection pane="bottomRight" sqref="A1:G2"/>
    </sheetView>
  </sheetViews>
  <sheetFormatPr baseColWidth="10" defaultColWidth="9.21875" defaultRowHeight="14.4"/>
  <cols>
    <col min="1" max="1" width="25.44140625" style="2" customWidth="1"/>
    <col min="2" max="2" width="22.77734375" style="2" customWidth="1"/>
    <col min="3" max="3" width="19.44140625" style="2" customWidth="1"/>
    <col min="4" max="4" width="21.5546875" style="2" customWidth="1"/>
    <col min="5" max="5" width="26.5546875" style="2" customWidth="1"/>
    <col min="6" max="6" width="27.5546875" style="2" customWidth="1"/>
    <col min="7" max="7" width="42.44140625" style="2" customWidth="1"/>
    <col min="8" max="8" width="1.5546875" style="2" customWidth="1"/>
    <col min="9" max="9" width="8.77734375" style="2" customWidth="1"/>
    <col min="10" max="10" width="15.77734375" style="2" customWidth="1"/>
    <col min="11" max="12" width="9.21875" style="2" customWidth="1"/>
    <col min="13" max="13" width="12.77734375" style="2" customWidth="1"/>
    <col min="14" max="16384" width="9.21875" style="2"/>
  </cols>
  <sheetData>
    <row r="1" spans="1:31" ht="23.4">
      <c r="A1" s="247" t="s">
        <v>305</v>
      </c>
      <c r="B1" s="247"/>
      <c r="C1" s="247"/>
      <c r="D1" s="247"/>
      <c r="E1" s="247"/>
      <c r="F1" s="247"/>
      <c r="G1" s="247"/>
      <c r="H1" s="1"/>
      <c r="I1" s="213"/>
    </row>
    <row r="2" spans="1:31" ht="9.75" customHeight="1">
      <c r="A2" s="247"/>
      <c r="B2" s="247"/>
      <c r="C2" s="247"/>
      <c r="D2" s="247"/>
      <c r="E2" s="247"/>
      <c r="F2" s="247"/>
      <c r="G2" s="247"/>
      <c r="H2" s="3"/>
      <c r="I2" s="213"/>
    </row>
    <row r="3" spans="1:31" ht="9.75" customHeight="1">
      <c r="A3" s="5"/>
      <c r="B3" s="5"/>
      <c r="C3" s="5"/>
      <c r="D3" s="5"/>
      <c r="E3" s="5"/>
      <c r="F3" s="5"/>
      <c r="G3" s="5"/>
      <c r="H3" s="4"/>
      <c r="I3" s="158"/>
    </row>
    <row r="4" spans="1:31" ht="18">
      <c r="A4" s="248" t="s">
        <v>0</v>
      </c>
      <c r="B4" s="248"/>
      <c r="C4" s="248"/>
      <c r="D4" s="248"/>
      <c r="E4" s="248"/>
      <c r="F4" s="248"/>
      <c r="G4" s="248"/>
      <c r="H4" s="4"/>
      <c r="I4" s="158"/>
    </row>
    <row r="5" spans="1:31" ht="18">
      <c r="A5" s="114" t="s">
        <v>1</v>
      </c>
      <c r="B5" s="63" t="s">
        <v>99</v>
      </c>
      <c r="C5" s="36"/>
      <c r="D5" s="36"/>
      <c r="E5" s="36"/>
      <c r="F5" s="36"/>
      <c r="G5" s="35"/>
      <c r="H5" s="4"/>
      <c r="I5" s="158"/>
      <c r="J5" s="158"/>
      <c r="K5" s="158"/>
      <c r="L5" s="158"/>
      <c r="M5" s="158"/>
      <c r="N5" s="158"/>
      <c r="O5" s="158"/>
      <c r="P5" s="158"/>
      <c r="Q5" s="158"/>
      <c r="R5" s="158"/>
      <c r="S5" s="158"/>
      <c r="T5" s="158"/>
      <c r="U5" s="158"/>
      <c r="V5" s="158"/>
      <c r="W5" s="158"/>
      <c r="X5" s="158"/>
      <c r="Y5" s="158"/>
      <c r="Z5" s="158"/>
      <c r="AA5" s="158"/>
      <c r="AB5" s="158"/>
      <c r="AC5" s="158"/>
      <c r="AD5" s="158"/>
    </row>
    <row r="6" spans="1:31" ht="18">
      <c r="A6" s="114" t="s">
        <v>242</v>
      </c>
      <c r="B6" s="159" t="s">
        <v>306</v>
      </c>
      <c r="C6" s="37" t="s">
        <v>307</v>
      </c>
      <c r="D6" s="36"/>
      <c r="E6" s="36"/>
      <c r="F6" s="36"/>
      <c r="G6" s="35"/>
      <c r="H6" s="4"/>
      <c r="I6" s="158"/>
      <c r="J6" s="158"/>
      <c r="K6" s="158"/>
      <c r="L6" s="158"/>
      <c r="M6" s="158"/>
      <c r="N6" s="158"/>
      <c r="O6" s="158"/>
      <c r="P6" s="158"/>
      <c r="Q6" s="158"/>
      <c r="R6" s="158"/>
      <c r="S6" s="158"/>
      <c r="T6" s="158"/>
      <c r="U6" s="158"/>
      <c r="V6" s="158"/>
      <c r="W6" s="158"/>
      <c r="X6" s="158"/>
      <c r="Y6" s="158"/>
      <c r="Z6" s="158"/>
      <c r="AA6" s="158"/>
      <c r="AB6" s="158"/>
      <c r="AC6" s="158"/>
      <c r="AD6" s="158"/>
    </row>
    <row r="7" spans="1:31" ht="15" customHeight="1">
      <c r="A7" s="5"/>
      <c r="B7" s="5"/>
      <c r="C7" s="5"/>
      <c r="D7" s="5"/>
      <c r="E7" s="5"/>
      <c r="F7" s="5"/>
      <c r="G7" s="5"/>
      <c r="H7" s="4"/>
      <c r="I7" s="158"/>
      <c r="J7" s="158"/>
      <c r="K7" s="158"/>
      <c r="L7" s="158"/>
      <c r="M7" s="158"/>
      <c r="N7" s="158"/>
      <c r="O7" s="158"/>
      <c r="P7" s="158"/>
      <c r="Q7" s="158"/>
      <c r="R7" s="158"/>
      <c r="S7" s="158"/>
      <c r="T7" s="158"/>
      <c r="U7" s="158"/>
      <c r="V7" s="158"/>
      <c r="W7" s="158"/>
      <c r="X7" s="158"/>
      <c r="Y7" s="158"/>
      <c r="Z7" s="158"/>
      <c r="AA7" s="158"/>
      <c r="AB7" s="158"/>
      <c r="AC7" s="158"/>
      <c r="AD7" s="158"/>
    </row>
    <row r="8" spans="1:31" ht="18">
      <c r="A8" s="248" t="s">
        <v>146</v>
      </c>
      <c r="B8" s="248"/>
      <c r="C8" s="248"/>
      <c r="D8" s="248"/>
      <c r="E8" s="248"/>
      <c r="F8" s="248"/>
      <c r="G8" s="248"/>
      <c r="H8" s="4"/>
      <c r="I8" s="158"/>
      <c r="J8" s="158"/>
      <c r="K8" s="158"/>
      <c r="L8" s="158"/>
      <c r="M8" s="158"/>
      <c r="N8" s="158"/>
      <c r="O8" s="158"/>
      <c r="P8" s="158"/>
      <c r="Q8" s="158"/>
      <c r="R8" s="158"/>
      <c r="S8" s="158"/>
      <c r="T8" s="158"/>
      <c r="U8" s="158"/>
      <c r="V8" s="158"/>
      <c r="W8" s="158"/>
      <c r="X8" s="158"/>
      <c r="Y8" s="158"/>
      <c r="Z8" s="158"/>
      <c r="AA8" s="158"/>
      <c r="AB8" s="158"/>
      <c r="AC8" s="158"/>
      <c r="AD8" s="158"/>
    </row>
    <row r="9" spans="1:31" ht="32.549999999999997" customHeight="1">
      <c r="A9" s="113" t="str">
        <f>+Auxiliar!B4</f>
        <v>Español</v>
      </c>
      <c r="B9" s="259" t="s">
        <v>292</v>
      </c>
      <c r="C9" s="259"/>
      <c r="D9" s="259"/>
      <c r="E9" s="259"/>
      <c r="F9" s="259"/>
      <c r="G9" s="260"/>
      <c r="H9" s="4"/>
      <c r="I9" s="158"/>
      <c r="J9" s="158"/>
      <c r="K9" s="158"/>
      <c r="L9" s="158"/>
      <c r="M9" s="158"/>
      <c r="N9" s="158"/>
      <c r="O9" s="158"/>
      <c r="P9" s="158"/>
      <c r="Q9" s="158"/>
      <c r="R9" s="158"/>
      <c r="S9" s="158"/>
      <c r="T9" s="158"/>
      <c r="U9" s="158"/>
      <c r="V9" s="158"/>
      <c r="W9" s="158"/>
      <c r="X9" s="158"/>
      <c r="Y9" s="158"/>
      <c r="Z9" s="158"/>
      <c r="AA9" s="158"/>
      <c r="AB9" s="158"/>
      <c r="AC9" s="158"/>
      <c r="AD9" s="158"/>
    </row>
    <row r="10" spans="1:31" ht="18">
      <c r="A10" s="113" t="str">
        <f>+Auxiliar!C4</f>
        <v>Guaraní</v>
      </c>
      <c r="B10" s="259" t="str">
        <f>+Auxiliar!C5</f>
        <v xml:space="preserve">En proceso </v>
      </c>
      <c r="C10" s="259"/>
      <c r="D10" s="259"/>
      <c r="E10" s="259"/>
      <c r="F10" s="259"/>
      <c r="G10" s="260"/>
      <c r="H10" s="4"/>
      <c r="I10" s="158"/>
      <c r="J10" s="158"/>
      <c r="K10" s="158"/>
      <c r="L10" s="158"/>
      <c r="M10" s="158"/>
      <c r="N10" s="158"/>
      <c r="O10" s="158"/>
      <c r="P10" s="158"/>
      <c r="Q10" s="158"/>
      <c r="R10" s="158"/>
      <c r="S10" s="158"/>
      <c r="T10" s="158"/>
      <c r="U10" s="158"/>
      <c r="V10" s="158"/>
      <c r="W10" s="158"/>
      <c r="X10" s="158"/>
      <c r="Y10" s="158"/>
      <c r="Z10" s="158"/>
      <c r="AA10" s="158"/>
      <c r="AB10" s="158"/>
      <c r="AC10" s="158"/>
      <c r="AD10" s="158"/>
    </row>
    <row r="11" spans="1:31" ht="15" customHeight="1">
      <c r="A11" s="264" t="s">
        <v>216</v>
      </c>
      <c r="B11" s="265"/>
      <c r="C11" s="265"/>
      <c r="D11" s="265"/>
      <c r="E11" s="265"/>
      <c r="F11" s="265"/>
      <c r="G11" s="266"/>
      <c r="H11" s="4"/>
      <c r="I11" s="363"/>
      <c r="J11" s="158"/>
      <c r="K11" s="158"/>
      <c r="L11" s="158"/>
      <c r="M11" s="158"/>
      <c r="N11" s="158"/>
      <c r="O11" s="158"/>
      <c r="P11" s="158"/>
      <c r="Q11" s="158"/>
      <c r="R11" s="158"/>
      <c r="S11" s="158"/>
      <c r="T11" s="158"/>
      <c r="U11" s="158"/>
      <c r="V11" s="158"/>
      <c r="W11" s="158"/>
      <c r="X11" s="158"/>
      <c r="Y11" s="158"/>
      <c r="Z11" s="158"/>
      <c r="AA11" s="158"/>
      <c r="AB11" s="158"/>
      <c r="AC11" s="158"/>
      <c r="AD11" s="158"/>
    </row>
    <row r="12" spans="1:31" s="7" customFormat="1" ht="18">
      <c r="A12" s="248" t="s">
        <v>114</v>
      </c>
      <c r="B12" s="248"/>
      <c r="C12" s="248"/>
      <c r="D12" s="248"/>
      <c r="E12" s="248"/>
      <c r="F12" s="248"/>
      <c r="G12" s="248"/>
      <c r="H12" s="6"/>
      <c r="I12" s="364"/>
      <c r="J12" s="364"/>
      <c r="K12" s="364"/>
      <c r="L12" s="364"/>
      <c r="M12" s="364"/>
      <c r="N12" s="364"/>
      <c r="O12" s="364"/>
      <c r="P12" s="364"/>
      <c r="Q12" s="364"/>
      <c r="R12" s="364"/>
      <c r="S12" s="364"/>
      <c r="T12" s="364"/>
      <c r="U12" s="364"/>
      <c r="V12" s="364"/>
      <c r="W12" s="364"/>
      <c r="X12" s="364"/>
      <c r="Y12" s="364"/>
      <c r="Z12" s="364"/>
      <c r="AA12" s="364"/>
      <c r="AB12" s="364"/>
      <c r="AC12" s="364"/>
      <c r="AD12" s="364"/>
    </row>
    <row r="13" spans="1:31" s="7" customFormat="1" ht="19.5" customHeight="1">
      <c r="A13" s="249" t="s">
        <v>235</v>
      </c>
      <c r="B13" s="250"/>
      <c r="C13" s="250"/>
      <c r="D13" s="250"/>
      <c r="E13" s="250"/>
      <c r="F13" s="250"/>
      <c r="G13" s="250"/>
      <c r="H13" s="6"/>
      <c r="I13" s="365"/>
      <c r="J13" s="364"/>
      <c r="K13" s="364"/>
      <c r="L13" s="364"/>
      <c r="M13" s="364"/>
      <c r="N13" s="364"/>
      <c r="O13" s="364"/>
      <c r="P13" s="364"/>
      <c r="Q13" s="364"/>
      <c r="R13" s="364"/>
      <c r="S13" s="364"/>
      <c r="T13" s="364"/>
      <c r="U13" s="364"/>
      <c r="V13" s="364"/>
      <c r="W13" s="364"/>
      <c r="X13" s="364"/>
      <c r="Y13" s="364"/>
      <c r="Z13" s="364"/>
      <c r="AA13" s="364"/>
      <c r="AB13" s="364"/>
      <c r="AC13" s="364"/>
      <c r="AD13" s="364"/>
    </row>
    <row r="14" spans="1:31" ht="15.6">
      <c r="A14" s="38" t="s">
        <v>3</v>
      </c>
      <c r="B14" s="261" t="s">
        <v>4</v>
      </c>
      <c r="C14" s="262"/>
      <c r="D14" s="263" t="s">
        <v>5</v>
      </c>
      <c r="E14" s="263"/>
      <c r="F14" s="263" t="s">
        <v>6</v>
      </c>
      <c r="G14" s="263"/>
      <c r="H14" s="4"/>
      <c r="I14" s="158"/>
      <c r="J14" s="158"/>
      <c r="K14" s="158"/>
      <c r="L14" s="158"/>
      <c r="M14" s="158"/>
      <c r="N14" s="158"/>
      <c r="O14" s="158"/>
      <c r="P14" s="158"/>
      <c r="Q14" s="158"/>
      <c r="R14" s="158"/>
      <c r="S14" s="158"/>
      <c r="T14" s="158"/>
      <c r="U14" s="158"/>
      <c r="V14" s="158"/>
      <c r="W14" s="158"/>
      <c r="X14" s="158"/>
      <c r="Y14" s="158"/>
      <c r="Z14" s="158"/>
      <c r="AA14" s="158"/>
      <c r="AB14" s="158"/>
      <c r="AC14" s="158"/>
      <c r="AD14" s="158"/>
    </row>
    <row r="15" spans="1:31" ht="15.6">
      <c r="A15" s="24">
        <v>1</v>
      </c>
      <c r="B15" s="48" t="s">
        <v>100</v>
      </c>
      <c r="C15" s="47"/>
      <c r="D15" s="26" t="s">
        <v>293</v>
      </c>
      <c r="E15" s="27"/>
      <c r="F15" s="223" t="s">
        <v>120</v>
      </c>
      <c r="G15" s="49"/>
      <c r="H15" s="4"/>
      <c r="I15" s="158"/>
      <c r="J15" s="158"/>
      <c r="K15" s="158"/>
      <c r="L15" s="158"/>
      <c r="M15" s="158"/>
      <c r="N15" s="158"/>
      <c r="O15" s="158"/>
      <c r="P15" s="158"/>
      <c r="Q15" s="158"/>
      <c r="R15" s="158"/>
      <c r="S15" s="158"/>
      <c r="T15" s="158"/>
      <c r="U15" s="158"/>
      <c r="V15" s="158"/>
      <c r="W15" s="158"/>
      <c r="X15" s="158"/>
      <c r="Y15" s="158"/>
      <c r="Z15" s="158"/>
      <c r="AA15" s="158"/>
      <c r="AB15" s="158"/>
      <c r="AC15" s="158"/>
      <c r="AD15" s="158"/>
    </row>
    <row r="16" spans="1:31" ht="15.6">
      <c r="A16" s="24">
        <f>A15+1</f>
        <v>2</v>
      </c>
      <c r="B16" s="48" t="s">
        <v>101</v>
      </c>
      <c r="C16" s="47"/>
      <c r="D16" s="26" t="s">
        <v>294</v>
      </c>
      <c r="E16" s="27"/>
      <c r="F16" s="223" t="s">
        <v>106</v>
      </c>
      <c r="G16" s="49"/>
      <c r="H16" s="4"/>
      <c r="I16" s="158"/>
      <c r="J16" s="158"/>
      <c r="K16" s="158"/>
      <c r="L16" s="158"/>
      <c r="M16" s="158"/>
      <c r="N16" s="158"/>
      <c r="O16" s="158"/>
      <c r="P16" s="158"/>
      <c r="Q16" s="158"/>
      <c r="R16" s="158"/>
      <c r="S16" s="158"/>
      <c r="T16" s="158"/>
      <c r="U16" s="158"/>
      <c r="V16" s="158"/>
      <c r="W16" s="158"/>
      <c r="X16" s="158"/>
      <c r="Y16" s="158"/>
      <c r="Z16" s="158"/>
      <c r="AA16" s="158"/>
      <c r="AB16" s="158"/>
      <c r="AC16" s="158"/>
      <c r="AD16" s="158"/>
      <c r="AE16" s="213"/>
    </row>
    <row r="17" spans="1:31" ht="15.6">
      <c r="A17" s="24">
        <f>A16+1</f>
        <v>3</v>
      </c>
      <c r="B17" s="48" t="s">
        <v>102</v>
      </c>
      <c r="C17" s="47"/>
      <c r="D17" s="26" t="s">
        <v>110</v>
      </c>
      <c r="E17" s="27"/>
      <c r="F17" s="223" t="s">
        <v>107</v>
      </c>
      <c r="G17" s="49"/>
      <c r="H17" s="4"/>
      <c r="I17" s="158"/>
      <c r="J17" s="158"/>
      <c r="K17" s="158"/>
      <c r="L17" s="158"/>
      <c r="M17" s="158"/>
      <c r="N17" s="158"/>
      <c r="O17" s="158"/>
      <c r="P17" s="158"/>
      <c r="Q17" s="158"/>
      <c r="R17" s="158"/>
      <c r="S17" s="158"/>
      <c r="T17" s="158"/>
      <c r="U17" s="158"/>
      <c r="V17" s="158"/>
      <c r="W17" s="158"/>
      <c r="X17" s="158"/>
      <c r="Y17" s="158"/>
      <c r="Z17" s="158"/>
      <c r="AA17" s="158"/>
      <c r="AB17" s="158"/>
      <c r="AC17" s="158"/>
      <c r="AD17" s="158"/>
      <c r="AE17" s="213"/>
    </row>
    <row r="18" spans="1:31" ht="15.75" customHeight="1">
      <c r="A18" s="24">
        <f t="shared" ref="A18:A22" si="0">A17+1</f>
        <v>4</v>
      </c>
      <c r="B18" s="48" t="s">
        <v>108</v>
      </c>
      <c r="C18" s="47"/>
      <c r="D18" s="26" t="s">
        <v>295</v>
      </c>
      <c r="E18" s="27"/>
      <c r="F18" s="223" t="s">
        <v>219</v>
      </c>
      <c r="G18" s="49"/>
      <c r="H18" s="4"/>
      <c r="I18" s="158"/>
      <c r="J18" s="158"/>
      <c r="K18" s="158"/>
      <c r="L18" s="158"/>
      <c r="M18" s="158"/>
      <c r="N18" s="158"/>
      <c r="O18" s="158"/>
      <c r="P18" s="158"/>
      <c r="Q18" s="158"/>
      <c r="R18" s="158"/>
      <c r="S18" s="158"/>
      <c r="T18" s="158"/>
      <c r="U18" s="158"/>
      <c r="V18" s="158"/>
      <c r="W18" s="158"/>
      <c r="X18" s="158"/>
      <c r="Y18" s="158"/>
      <c r="Z18" s="158"/>
      <c r="AA18" s="158"/>
      <c r="AB18" s="158"/>
      <c r="AC18" s="158"/>
      <c r="AD18" s="158"/>
      <c r="AE18" s="213"/>
    </row>
    <row r="19" spans="1:31" ht="31.2" customHeight="1">
      <c r="A19" s="24">
        <f t="shared" si="0"/>
        <v>5</v>
      </c>
      <c r="B19" s="267" t="s">
        <v>103</v>
      </c>
      <c r="C19" s="268"/>
      <c r="D19" s="26" t="s">
        <v>296</v>
      </c>
      <c r="E19" s="27"/>
      <c r="F19" s="223" t="s">
        <v>226</v>
      </c>
      <c r="G19" s="49"/>
      <c r="H19" s="4"/>
      <c r="I19" s="158"/>
      <c r="J19" s="158"/>
      <c r="K19" s="158"/>
      <c r="L19" s="158"/>
      <c r="M19" s="158"/>
      <c r="N19" s="158"/>
      <c r="O19" s="158"/>
      <c r="P19" s="158"/>
      <c r="Q19" s="158"/>
      <c r="R19" s="158"/>
      <c r="S19" s="158"/>
      <c r="T19" s="158"/>
      <c r="U19" s="158"/>
      <c r="V19" s="158"/>
      <c r="W19" s="158"/>
      <c r="X19" s="158"/>
      <c r="Y19" s="158"/>
      <c r="Z19" s="158"/>
      <c r="AA19" s="158"/>
      <c r="AB19" s="158"/>
      <c r="AC19" s="158"/>
      <c r="AD19" s="158"/>
      <c r="AE19" s="213"/>
    </row>
    <row r="20" spans="1:31" ht="15.75" customHeight="1">
      <c r="A20" s="24">
        <f t="shared" si="0"/>
        <v>6</v>
      </c>
      <c r="B20" s="48" t="s">
        <v>217</v>
      </c>
      <c r="C20" s="47"/>
      <c r="D20" s="26" t="s">
        <v>291</v>
      </c>
      <c r="E20" s="27"/>
      <c r="F20" s="223" t="s">
        <v>219</v>
      </c>
      <c r="G20" s="49"/>
      <c r="H20" s="4"/>
      <c r="I20" s="158"/>
      <c r="J20" s="158"/>
      <c r="K20" s="158"/>
      <c r="L20" s="158"/>
      <c r="M20" s="158"/>
      <c r="N20" s="158"/>
      <c r="O20" s="158"/>
      <c r="P20" s="158"/>
      <c r="Q20" s="158"/>
      <c r="R20" s="158"/>
      <c r="S20" s="158"/>
      <c r="T20" s="158"/>
      <c r="U20" s="158"/>
      <c r="V20" s="158"/>
      <c r="W20" s="158"/>
      <c r="X20" s="158"/>
      <c r="Y20" s="158"/>
      <c r="Z20" s="158"/>
      <c r="AA20" s="158"/>
      <c r="AB20" s="158"/>
      <c r="AC20" s="158"/>
      <c r="AD20" s="158"/>
      <c r="AE20" s="213"/>
    </row>
    <row r="21" spans="1:31" ht="15.75" customHeight="1">
      <c r="A21" s="24">
        <f t="shared" si="0"/>
        <v>7</v>
      </c>
      <c r="B21" s="48" t="s">
        <v>218</v>
      </c>
      <c r="C21" s="47"/>
      <c r="D21" s="26" t="s">
        <v>297</v>
      </c>
      <c r="E21" s="27"/>
      <c r="F21" s="223" t="s">
        <v>220</v>
      </c>
      <c r="G21" s="49"/>
      <c r="H21" s="4"/>
      <c r="I21" s="158"/>
      <c r="J21" s="158"/>
      <c r="K21" s="158"/>
      <c r="L21" s="158"/>
      <c r="M21" s="158"/>
      <c r="N21" s="158"/>
      <c r="O21" s="158"/>
      <c r="P21" s="158"/>
      <c r="Q21" s="158"/>
      <c r="R21" s="158"/>
      <c r="S21" s="158"/>
      <c r="T21" s="158"/>
      <c r="U21" s="158"/>
      <c r="V21" s="158"/>
      <c r="W21" s="158"/>
      <c r="X21" s="158"/>
      <c r="Y21" s="158"/>
      <c r="Z21" s="158"/>
      <c r="AA21" s="158"/>
      <c r="AB21" s="158"/>
      <c r="AC21" s="158"/>
      <c r="AD21" s="158"/>
      <c r="AE21" s="213"/>
    </row>
    <row r="22" spans="1:31" ht="31.2" customHeight="1">
      <c r="A22" s="24">
        <f t="shared" si="0"/>
        <v>8</v>
      </c>
      <c r="B22" s="267" t="s">
        <v>104</v>
      </c>
      <c r="C22" s="268"/>
      <c r="D22" s="26" t="s">
        <v>243</v>
      </c>
      <c r="E22" s="27"/>
      <c r="F22" s="223" t="s">
        <v>219</v>
      </c>
      <c r="G22" s="49"/>
      <c r="H22" s="4"/>
      <c r="I22" s="158"/>
      <c r="J22" s="158"/>
      <c r="K22" s="158"/>
      <c r="L22" s="158"/>
      <c r="M22" s="158"/>
      <c r="N22" s="158"/>
      <c r="O22" s="158"/>
      <c r="P22" s="158"/>
      <c r="Q22" s="158"/>
      <c r="R22" s="158"/>
      <c r="S22" s="158"/>
      <c r="T22" s="158"/>
      <c r="U22" s="158"/>
      <c r="V22" s="158"/>
      <c r="W22" s="158"/>
      <c r="X22" s="158"/>
      <c r="Y22" s="158"/>
      <c r="Z22" s="158"/>
      <c r="AA22" s="158"/>
      <c r="AB22" s="158"/>
      <c r="AC22" s="158"/>
      <c r="AD22" s="158"/>
      <c r="AE22" s="213"/>
    </row>
    <row r="23" spans="1:31" ht="20.25" customHeight="1">
      <c r="A23" s="39" t="s">
        <v>55</v>
      </c>
      <c r="B23" s="40"/>
      <c r="C23" s="42">
        <f>A22</f>
        <v>8</v>
      </c>
      <c r="D23" s="44"/>
      <c r="E23" s="301"/>
      <c r="F23" s="301"/>
      <c r="G23" s="302"/>
      <c r="H23" s="4"/>
      <c r="I23" s="158"/>
      <c r="J23" s="158"/>
      <c r="K23" s="158"/>
      <c r="L23" s="158"/>
      <c r="M23" s="158"/>
      <c r="N23" s="158"/>
      <c r="O23" s="158"/>
      <c r="P23" s="158"/>
      <c r="Q23" s="158"/>
      <c r="R23" s="158"/>
      <c r="S23" s="158"/>
      <c r="T23" s="158"/>
      <c r="U23" s="158"/>
      <c r="V23" s="158"/>
      <c r="W23" s="158"/>
      <c r="X23" s="158"/>
      <c r="Y23" s="158"/>
      <c r="Z23" s="158"/>
      <c r="AA23" s="158"/>
      <c r="AB23" s="158"/>
      <c r="AC23" s="158"/>
      <c r="AD23" s="158"/>
      <c r="AE23" s="213"/>
    </row>
    <row r="24" spans="1:31" ht="20.25" customHeight="1">
      <c r="A24" s="257" t="s">
        <v>240</v>
      </c>
      <c r="B24" s="258"/>
      <c r="C24" s="43">
        <v>6</v>
      </c>
      <c r="D24" s="45"/>
      <c r="E24" s="218" t="s">
        <v>277</v>
      </c>
      <c r="F24" s="219">
        <f>+C24</f>
        <v>6</v>
      </c>
      <c r="G24" s="215"/>
      <c r="H24" s="4"/>
      <c r="I24" s="158"/>
      <c r="J24" s="158"/>
      <c r="K24" s="158"/>
      <c r="L24" s="158"/>
      <c r="M24" s="158"/>
      <c r="N24" s="158"/>
      <c r="O24" s="158"/>
      <c r="P24" s="158"/>
      <c r="Q24" s="158"/>
      <c r="R24" s="158"/>
      <c r="S24" s="158"/>
      <c r="T24" s="158"/>
      <c r="U24" s="158"/>
      <c r="V24" s="158"/>
      <c r="W24" s="158"/>
      <c r="X24" s="158"/>
      <c r="Y24" s="158"/>
      <c r="Z24" s="158"/>
      <c r="AA24" s="158"/>
      <c r="AB24" s="158"/>
      <c r="AC24" s="158"/>
      <c r="AD24" s="158"/>
      <c r="AE24" s="213"/>
    </row>
    <row r="25" spans="1:31" ht="20.25" customHeight="1">
      <c r="A25" s="257" t="s">
        <v>56</v>
      </c>
      <c r="B25" s="258"/>
      <c r="C25" s="43">
        <v>2</v>
      </c>
      <c r="D25" s="45"/>
      <c r="E25" s="218" t="s">
        <v>249</v>
      </c>
      <c r="F25" s="219">
        <f>+C25</f>
        <v>2</v>
      </c>
      <c r="G25" s="215"/>
      <c r="H25" s="4"/>
      <c r="I25" s="158"/>
      <c r="J25" s="158"/>
      <c r="K25" s="158"/>
      <c r="L25" s="158"/>
      <c r="M25" s="158"/>
      <c r="N25" s="158"/>
      <c r="O25" s="158"/>
      <c r="P25" s="158"/>
      <c r="Q25" s="158"/>
      <c r="R25" s="158"/>
      <c r="S25" s="158"/>
      <c r="T25" s="158"/>
      <c r="U25" s="158"/>
      <c r="V25" s="158"/>
      <c r="W25" s="158"/>
      <c r="X25" s="158"/>
      <c r="Y25" s="158"/>
      <c r="Z25" s="158"/>
      <c r="AA25" s="158"/>
      <c r="AB25" s="158"/>
      <c r="AC25" s="158"/>
      <c r="AD25" s="158"/>
      <c r="AE25" s="213"/>
    </row>
    <row r="26" spans="1:31" ht="18" customHeight="1">
      <c r="A26" s="42" t="s">
        <v>58</v>
      </c>
      <c r="B26" s="41"/>
      <c r="C26" s="43">
        <f>C23</f>
        <v>8</v>
      </c>
      <c r="D26" s="45"/>
      <c r="E26" s="216"/>
      <c r="F26" s="216"/>
      <c r="G26" s="217"/>
      <c r="H26" s="4"/>
      <c r="I26" s="158"/>
      <c r="J26" s="158"/>
      <c r="K26" s="158"/>
      <c r="L26" s="158"/>
      <c r="M26" s="158"/>
      <c r="N26" s="158"/>
      <c r="O26" s="158"/>
      <c r="P26" s="158"/>
      <c r="Q26" s="158"/>
      <c r="R26" s="158"/>
      <c r="S26" s="158"/>
      <c r="T26" s="158"/>
      <c r="U26" s="158"/>
      <c r="V26" s="158"/>
      <c r="W26" s="158"/>
      <c r="X26" s="158"/>
      <c r="Y26" s="158"/>
      <c r="Z26" s="158"/>
      <c r="AA26" s="158"/>
      <c r="AB26" s="158"/>
      <c r="AC26" s="158"/>
      <c r="AD26" s="158"/>
      <c r="AE26" s="213"/>
    </row>
    <row r="27" spans="1:31" s="9" customFormat="1" ht="15.6">
      <c r="A27" s="8"/>
      <c r="B27" s="8"/>
      <c r="C27" s="8"/>
      <c r="D27" s="8"/>
      <c r="E27" s="8"/>
      <c r="F27" s="8"/>
      <c r="G27" s="8"/>
      <c r="H27" s="8"/>
      <c r="I27" s="158"/>
      <c r="J27" s="357"/>
      <c r="K27" s="357"/>
      <c r="L27" s="357"/>
      <c r="M27" s="357"/>
      <c r="N27" s="357"/>
      <c r="O27" s="357"/>
      <c r="P27" s="357"/>
      <c r="Q27" s="357"/>
      <c r="R27" s="357"/>
      <c r="S27" s="357"/>
      <c r="T27" s="357"/>
      <c r="U27" s="357"/>
      <c r="V27" s="357"/>
      <c r="W27" s="357"/>
      <c r="X27" s="357"/>
      <c r="Y27" s="357"/>
      <c r="Z27" s="357"/>
      <c r="AA27" s="357"/>
      <c r="AB27" s="357"/>
      <c r="AC27" s="357"/>
      <c r="AD27" s="357"/>
      <c r="AE27" s="347"/>
    </row>
    <row r="28" spans="1:31" ht="18">
      <c r="A28" s="248" t="s">
        <v>80</v>
      </c>
      <c r="B28" s="248"/>
      <c r="C28" s="248"/>
      <c r="D28" s="248"/>
      <c r="E28" s="248"/>
      <c r="F28" s="248"/>
      <c r="G28" s="248"/>
      <c r="H28" s="4"/>
      <c r="I28" s="158"/>
      <c r="J28" s="158"/>
      <c r="K28" s="158"/>
      <c r="L28" s="158"/>
      <c r="M28" s="158"/>
      <c r="N28" s="158"/>
      <c r="O28" s="158"/>
      <c r="P28" s="158"/>
      <c r="Q28" s="158"/>
      <c r="R28" s="158"/>
      <c r="S28" s="158"/>
      <c r="T28" s="158"/>
      <c r="U28" s="158"/>
      <c r="V28" s="158"/>
      <c r="W28" s="158"/>
      <c r="X28" s="158"/>
      <c r="Y28" s="158"/>
      <c r="Z28" s="158"/>
      <c r="AA28" s="158"/>
      <c r="AB28" s="158"/>
      <c r="AC28" s="158"/>
      <c r="AD28" s="158"/>
      <c r="AE28" s="213"/>
    </row>
    <row r="29" spans="1:31" ht="18">
      <c r="A29" s="240" t="s">
        <v>92</v>
      </c>
      <c r="B29" s="240"/>
      <c r="C29" s="240"/>
      <c r="D29" s="240"/>
      <c r="E29" s="240"/>
      <c r="F29" s="240"/>
      <c r="G29" s="240"/>
      <c r="H29" s="4"/>
      <c r="I29" s="158"/>
      <c r="J29" s="158"/>
      <c r="K29" s="158"/>
      <c r="L29" s="158"/>
      <c r="M29" s="158"/>
      <c r="N29" s="158"/>
      <c r="O29" s="158"/>
      <c r="P29" s="158"/>
      <c r="Q29" s="158"/>
      <c r="R29" s="158"/>
      <c r="S29" s="158"/>
      <c r="T29" s="158"/>
      <c r="U29" s="158"/>
      <c r="V29" s="158"/>
      <c r="W29" s="158"/>
      <c r="X29" s="158"/>
      <c r="Y29" s="158"/>
      <c r="Z29" s="158"/>
      <c r="AA29" s="158"/>
      <c r="AB29" s="158"/>
      <c r="AC29" s="158"/>
      <c r="AD29" s="158"/>
      <c r="AE29" s="213"/>
    </row>
    <row r="30" spans="1:31" ht="21.75" customHeight="1">
      <c r="A30" s="253" t="s">
        <v>298</v>
      </c>
      <c r="B30" s="254"/>
      <c r="C30" s="254"/>
      <c r="D30" s="254"/>
      <c r="E30" s="254"/>
      <c r="F30" s="254"/>
      <c r="G30" s="255"/>
      <c r="H30" s="4"/>
      <c r="I30" s="363"/>
      <c r="J30" s="158"/>
      <c r="K30" s="158"/>
      <c r="L30" s="158"/>
      <c r="M30" s="158"/>
      <c r="N30" s="158"/>
      <c r="O30" s="158"/>
      <c r="P30" s="158"/>
      <c r="Q30" s="158"/>
      <c r="R30" s="158"/>
      <c r="S30" s="158"/>
      <c r="T30" s="158"/>
      <c r="U30" s="158"/>
      <c r="V30" s="158"/>
      <c r="W30" s="158"/>
      <c r="X30" s="158"/>
      <c r="Y30" s="158"/>
      <c r="Z30" s="158"/>
      <c r="AA30" s="158"/>
      <c r="AB30" s="158"/>
      <c r="AC30" s="158"/>
      <c r="AD30" s="158"/>
      <c r="AE30" s="213"/>
    </row>
    <row r="31" spans="1:31" ht="15.75" customHeight="1">
      <c r="A31" s="256" t="s">
        <v>113</v>
      </c>
      <c r="B31" s="256"/>
      <c r="C31" s="256"/>
      <c r="D31" s="256"/>
      <c r="E31" s="256"/>
      <c r="F31" s="256"/>
      <c r="G31" s="256"/>
      <c r="H31" s="4"/>
      <c r="I31" s="363"/>
      <c r="J31" s="158"/>
      <c r="K31" s="158"/>
      <c r="L31" s="158"/>
      <c r="M31" s="158"/>
      <c r="N31" s="158"/>
      <c r="O31" s="158"/>
      <c r="P31" s="158"/>
      <c r="Q31" s="158"/>
      <c r="R31" s="158"/>
      <c r="S31" s="158"/>
      <c r="T31" s="158"/>
      <c r="U31" s="158"/>
      <c r="V31" s="158"/>
      <c r="W31" s="158"/>
      <c r="X31" s="158"/>
      <c r="Y31" s="158"/>
      <c r="Z31" s="158"/>
      <c r="AA31" s="158"/>
      <c r="AB31" s="158"/>
      <c r="AC31" s="158"/>
      <c r="AD31" s="158"/>
      <c r="AE31" s="213"/>
    </row>
    <row r="32" spans="1:31" ht="20.25" customHeight="1">
      <c r="A32" s="251"/>
      <c r="B32" s="252"/>
      <c r="C32" s="252"/>
      <c r="D32" s="252"/>
      <c r="E32" s="252"/>
      <c r="F32" s="252"/>
      <c r="G32" s="252"/>
      <c r="H32" s="4"/>
      <c r="I32" s="363"/>
      <c r="J32" s="158"/>
      <c r="K32" s="158"/>
      <c r="L32" s="158"/>
      <c r="M32" s="158"/>
      <c r="N32" s="158"/>
      <c r="O32" s="158"/>
      <c r="P32" s="158"/>
      <c r="Q32" s="158"/>
      <c r="R32" s="158"/>
      <c r="S32" s="158"/>
      <c r="T32" s="158"/>
      <c r="U32" s="158"/>
      <c r="V32" s="158"/>
      <c r="W32" s="158"/>
      <c r="X32" s="158"/>
      <c r="Y32" s="158"/>
      <c r="Z32" s="158"/>
      <c r="AA32" s="158"/>
      <c r="AB32" s="158"/>
      <c r="AC32" s="158"/>
      <c r="AD32" s="158"/>
      <c r="AE32" s="213"/>
    </row>
    <row r="33" spans="1:31" ht="31.2">
      <c r="A33" s="23" t="s">
        <v>7</v>
      </c>
      <c r="B33" s="23" t="s">
        <v>60</v>
      </c>
      <c r="C33" s="23" t="s">
        <v>8</v>
      </c>
      <c r="D33" s="271" t="s">
        <v>9</v>
      </c>
      <c r="E33" s="272"/>
      <c r="F33" s="273"/>
      <c r="G33" s="46" t="s">
        <v>10</v>
      </c>
      <c r="H33" s="4"/>
      <c r="I33" s="355"/>
      <c r="J33" s="158"/>
      <c r="K33" s="158"/>
      <c r="L33" s="158"/>
      <c r="M33" s="158"/>
      <c r="N33" s="158"/>
      <c r="O33" s="158"/>
      <c r="P33" s="158"/>
      <c r="Q33" s="158"/>
      <c r="R33" s="158"/>
      <c r="S33" s="158"/>
      <c r="T33" s="158"/>
      <c r="U33" s="158"/>
      <c r="V33" s="158"/>
      <c r="W33" s="158"/>
      <c r="X33" s="158"/>
      <c r="Y33" s="158"/>
      <c r="Z33" s="158"/>
      <c r="AA33" s="158"/>
      <c r="AB33" s="158"/>
      <c r="AC33" s="158"/>
      <c r="AD33" s="158"/>
      <c r="AE33" s="213"/>
    </row>
    <row r="34" spans="1:31" ht="31.5" customHeight="1">
      <c r="A34" s="25" t="s">
        <v>11</v>
      </c>
      <c r="B34" s="28" t="s">
        <v>302</v>
      </c>
      <c r="C34" s="25" t="s">
        <v>300</v>
      </c>
      <c r="D34" s="274" t="s">
        <v>299</v>
      </c>
      <c r="E34" s="275"/>
      <c r="F34" s="276"/>
      <c r="G34" s="170" t="s">
        <v>201</v>
      </c>
      <c r="H34" s="4"/>
      <c r="I34" s="363"/>
      <c r="J34" s="158"/>
      <c r="K34" s="158"/>
      <c r="L34" s="158"/>
      <c r="M34" s="158"/>
      <c r="N34" s="158"/>
      <c r="O34" s="158"/>
      <c r="P34" s="158"/>
      <c r="Q34" s="158"/>
      <c r="R34" s="158"/>
      <c r="S34" s="158"/>
      <c r="T34" s="158"/>
      <c r="U34" s="158"/>
      <c r="V34" s="158"/>
      <c r="W34" s="158"/>
      <c r="X34" s="158"/>
      <c r="Y34" s="158"/>
      <c r="Z34" s="158"/>
      <c r="AA34" s="158"/>
      <c r="AB34" s="158"/>
      <c r="AC34" s="158"/>
      <c r="AD34" s="158"/>
      <c r="AE34" s="213"/>
    </row>
    <row r="35" spans="1:31" ht="31.5" customHeight="1">
      <c r="A35" s="25" t="s">
        <v>12</v>
      </c>
      <c r="B35" s="28" t="str">
        <f>+Auxiliar!B20</f>
        <v>Mejorar los sistemas de comunicación</v>
      </c>
      <c r="C35" s="25" t="str">
        <f>+Auxiliar!C20</f>
        <v>PEI 2024 - 2028</v>
      </c>
      <c r="D35" s="274" t="str">
        <f>+Auxiliar!D20</f>
        <v>Realizar actividades de Rendición de Cuentas a Afiliados Activos y Pasivos (Capital e interior del pais), a partir de Abril 2024.</v>
      </c>
      <c r="E35" s="275"/>
      <c r="F35" s="276"/>
      <c r="G35" s="170" t="s">
        <v>201</v>
      </c>
      <c r="H35" s="4"/>
      <c r="I35" s="363"/>
      <c r="J35" s="158"/>
      <c r="K35" s="158"/>
      <c r="L35" s="158"/>
      <c r="M35" s="158"/>
      <c r="N35" s="158"/>
      <c r="O35" s="158"/>
      <c r="P35" s="158"/>
      <c r="Q35" s="158"/>
      <c r="R35" s="158"/>
      <c r="S35" s="158"/>
      <c r="T35" s="158"/>
      <c r="U35" s="158"/>
      <c r="V35" s="158"/>
      <c r="W35" s="158"/>
      <c r="X35" s="158"/>
      <c r="Y35" s="158"/>
      <c r="Z35" s="158"/>
      <c r="AA35" s="158"/>
      <c r="AB35" s="158"/>
      <c r="AC35" s="158"/>
      <c r="AD35" s="158"/>
      <c r="AE35" s="213"/>
    </row>
    <row r="36" spans="1:31" ht="31.2">
      <c r="A36" s="25" t="s">
        <v>13</v>
      </c>
      <c r="B36" s="28" t="str">
        <f>+Auxiliar!B21</f>
        <v>Optimizar la atención a los afiliados</v>
      </c>
      <c r="C36" s="25" t="str">
        <f>+Auxiliar!C21</f>
        <v>PEI 2023 - 2027</v>
      </c>
      <c r="D36" s="277" t="str">
        <f>+Auxiliar!D21</f>
        <v>Realizar actividades de Días de Gestión para Afiliados Activos y Pasivos (Capital e interior del pais).</v>
      </c>
      <c r="E36" s="278"/>
      <c r="F36" s="279"/>
      <c r="G36" s="170" t="s">
        <v>201</v>
      </c>
      <c r="H36" s="4"/>
      <c r="I36" s="363"/>
      <c r="J36" s="158"/>
      <c r="K36" s="158"/>
      <c r="L36" s="158"/>
      <c r="M36" s="158"/>
      <c r="N36" s="158"/>
      <c r="O36" s="158"/>
      <c r="P36" s="158"/>
      <c r="Q36" s="158"/>
      <c r="R36" s="158"/>
      <c r="S36" s="158"/>
      <c r="T36" s="158"/>
      <c r="U36" s="158"/>
      <c r="V36" s="158"/>
      <c r="W36" s="158"/>
      <c r="X36" s="158"/>
      <c r="Y36" s="158"/>
      <c r="Z36" s="158"/>
      <c r="AA36" s="158"/>
      <c r="AB36" s="158"/>
      <c r="AC36" s="158"/>
      <c r="AD36" s="158"/>
      <c r="AE36" s="213"/>
    </row>
    <row r="37" spans="1:31" ht="15.75" hidden="1" customHeight="1">
      <c r="A37" s="25" t="s">
        <v>13</v>
      </c>
      <c r="B37" s="235"/>
      <c r="C37" s="235"/>
      <c r="D37" s="25"/>
      <c r="E37" s="269">
        <f>+Auxiliar!D22</f>
        <v>0</v>
      </c>
      <c r="F37" s="269"/>
      <c r="G37" s="26"/>
      <c r="H37" s="4"/>
      <c r="I37" s="355"/>
      <c r="J37" s="158"/>
      <c r="K37" s="158"/>
      <c r="L37" s="158"/>
      <c r="M37" s="158"/>
      <c r="N37" s="158"/>
      <c r="O37" s="158"/>
      <c r="P37" s="158"/>
      <c r="Q37" s="158"/>
      <c r="R37" s="158"/>
      <c r="S37" s="158"/>
      <c r="T37" s="158"/>
      <c r="U37" s="158"/>
      <c r="V37" s="158"/>
      <c r="W37" s="158"/>
      <c r="X37" s="158"/>
      <c r="Y37" s="158"/>
      <c r="Z37" s="158"/>
      <c r="AA37" s="158"/>
      <c r="AB37" s="158"/>
      <c r="AC37" s="158"/>
      <c r="AD37" s="158"/>
      <c r="AE37" s="213"/>
    </row>
    <row r="38" spans="1:31" ht="15.75" hidden="1" customHeight="1">
      <c r="A38" s="270"/>
      <c r="B38" s="270"/>
      <c r="C38" s="270"/>
      <c r="D38" s="270"/>
      <c r="E38" s="270"/>
      <c r="F38" s="270"/>
      <c r="G38" s="270"/>
      <c r="H38" s="4"/>
      <c r="I38" s="355"/>
      <c r="J38" s="158"/>
      <c r="K38" s="158"/>
      <c r="L38" s="158"/>
      <c r="M38" s="158"/>
      <c r="N38" s="158"/>
      <c r="O38" s="158"/>
      <c r="P38" s="158"/>
      <c r="Q38" s="158"/>
      <c r="R38" s="158"/>
      <c r="S38" s="158"/>
      <c r="T38" s="158"/>
      <c r="U38" s="158"/>
      <c r="V38" s="158"/>
      <c r="W38" s="158"/>
      <c r="X38" s="158"/>
      <c r="Y38" s="158"/>
      <c r="Z38" s="158"/>
      <c r="AA38" s="158"/>
      <c r="AB38" s="158"/>
      <c r="AC38" s="158"/>
      <c r="AD38" s="158"/>
      <c r="AE38" s="213"/>
    </row>
    <row r="39" spans="1:31" s="9" customFormat="1" ht="15.6">
      <c r="A39" s="8"/>
      <c r="B39" s="8"/>
      <c r="C39" s="8"/>
      <c r="D39" s="8"/>
      <c r="E39" s="8"/>
      <c r="F39" s="8"/>
      <c r="G39" s="8"/>
      <c r="H39" s="8"/>
      <c r="I39" s="355"/>
      <c r="J39" s="357"/>
      <c r="K39" s="357"/>
      <c r="L39" s="357"/>
      <c r="M39" s="357"/>
      <c r="N39" s="357"/>
      <c r="O39" s="357"/>
      <c r="P39" s="357"/>
      <c r="Q39" s="357"/>
      <c r="R39" s="357"/>
      <c r="S39" s="357"/>
      <c r="T39" s="357"/>
      <c r="U39" s="357"/>
      <c r="V39" s="357"/>
      <c r="W39" s="357"/>
      <c r="X39" s="357"/>
      <c r="Y39" s="357"/>
      <c r="Z39" s="357"/>
      <c r="AA39" s="357"/>
      <c r="AB39" s="357"/>
      <c r="AC39" s="357"/>
      <c r="AD39" s="357"/>
      <c r="AE39" s="347"/>
    </row>
    <row r="40" spans="1:31" ht="18">
      <c r="A40" s="248" t="s">
        <v>81</v>
      </c>
      <c r="B40" s="248"/>
      <c r="C40" s="248"/>
      <c r="D40" s="248"/>
      <c r="E40" s="248"/>
      <c r="F40" s="248"/>
      <c r="G40" s="248"/>
      <c r="H40" s="4"/>
      <c r="I40" s="355"/>
      <c r="J40" s="158"/>
      <c r="K40" s="158"/>
      <c r="L40" s="158"/>
      <c r="M40" s="158"/>
      <c r="N40" s="158"/>
      <c r="O40" s="158"/>
      <c r="P40" s="158"/>
      <c r="Q40" s="158"/>
      <c r="R40" s="158"/>
      <c r="S40" s="158"/>
      <c r="T40" s="158"/>
      <c r="U40" s="158"/>
      <c r="V40" s="158"/>
      <c r="W40" s="158"/>
      <c r="X40" s="158"/>
      <c r="Y40" s="158"/>
      <c r="Z40" s="158"/>
      <c r="AA40" s="158"/>
      <c r="AB40" s="158"/>
      <c r="AC40" s="158"/>
      <c r="AD40" s="158"/>
      <c r="AE40" s="213"/>
    </row>
    <row r="41" spans="1:31" ht="18">
      <c r="A41" s="240" t="s">
        <v>278</v>
      </c>
      <c r="B41" s="240"/>
      <c r="C41" s="240"/>
      <c r="D41" s="240"/>
      <c r="E41" s="240"/>
      <c r="F41" s="240"/>
      <c r="G41" s="240"/>
      <c r="H41" s="4"/>
      <c r="I41" s="355"/>
      <c r="J41" s="158"/>
      <c r="K41" s="158"/>
      <c r="L41" s="158"/>
      <c r="M41" s="158"/>
      <c r="N41" s="158"/>
      <c r="O41" s="158"/>
      <c r="P41" s="158"/>
      <c r="Q41" s="158"/>
      <c r="R41" s="158"/>
      <c r="S41" s="158"/>
      <c r="T41" s="158"/>
      <c r="U41" s="158"/>
      <c r="V41" s="158"/>
      <c r="W41" s="158"/>
      <c r="X41" s="158"/>
      <c r="Y41" s="158"/>
      <c r="Z41" s="158"/>
      <c r="AA41" s="158"/>
      <c r="AB41" s="158"/>
      <c r="AC41" s="158"/>
      <c r="AD41" s="158"/>
      <c r="AE41" s="213"/>
    </row>
    <row r="42" spans="1:31" ht="15.6">
      <c r="A42" s="164" t="s">
        <v>14</v>
      </c>
      <c r="B42" s="222" t="s">
        <v>57</v>
      </c>
      <c r="C42" s="163"/>
      <c r="D42" s="162"/>
      <c r="E42" s="241" t="s">
        <v>62</v>
      </c>
      <c r="F42" s="241"/>
      <c r="G42" s="241"/>
      <c r="H42" s="4"/>
      <c r="I42" s="355"/>
      <c r="J42" s="158"/>
      <c r="K42" s="158"/>
      <c r="L42" s="158"/>
      <c r="M42" s="158"/>
      <c r="N42" s="158"/>
      <c r="O42" s="158"/>
      <c r="P42" s="158"/>
      <c r="Q42" s="158"/>
      <c r="R42" s="158"/>
      <c r="S42" s="158"/>
      <c r="T42" s="158"/>
      <c r="U42" s="158"/>
      <c r="V42" s="158"/>
      <c r="W42" s="158"/>
      <c r="X42" s="158"/>
      <c r="Y42" s="158"/>
      <c r="Z42" s="158"/>
      <c r="AA42" s="158"/>
      <c r="AB42" s="158"/>
      <c r="AC42" s="158"/>
      <c r="AD42" s="158"/>
      <c r="AE42" s="213"/>
    </row>
    <row r="43" spans="1:31" ht="17.399999999999999" customHeight="1">
      <c r="A43" s="167" t="s">
        <v>16</v>
      </c>
      <c r="B43" s="152">
        <v>1</v>
      </c>
      <c r="C43" s="160"/>
      <c r="D43" s="161"/>
      <c r="E43" s="246" t="s">
        <v>236</v>
      </c>
      <c r="F43" s="235"/>
      <c r="G43" s="235"/>
      <c r="H43" s="4"/>
      <c r="I43" s="363"/>
      <c r="J43" s="158"/>
      <c r="K43" s="158"/>
      <c r="L43" s="158"/>
      <c r="M43" s="158"/>
      <c r="N43" s="158"/>
      <c r="O43" s="158"/>
      <c r="P43" s="158"/>
      <c r="Q43" s="158"/>
      <c r="R43" s="158"/>
      <c r="S43" s="158"/>
      <c r="T43" s="158"/>
      <c r="U43" s="158"/>
      <c r="V43" s="158"/>
      <c r="W43" s="158"/>
      <c r="X43" s="158"/>
      <c r="Y43" s="158"/>
      <c r="Z43" s="158"/>
      <c r="AA43" s="158"/>
      <c r="AB43" s="158"/>
      <c r="AC43" s="158"/>
      <c r="AD43" s="158"/>
      <c r="AE43" s="213"/>
    </row>
    <row r="44" spans="1:31" ht="17.399999999999999" customHeight="1">
      <c r="A44" s="167" t="s">
        <v>17</v>
      </c>
      <c r="B44" s="152">
        <v>1</v>
      </c>
      <c r="C44" s="160"/>
      <c r="D44" s="161"/>
      <c r="E44" s="246" t="s">
        <v>236</v>
      </c>
      <c r="F44" s="235"/>
      <c r="G44" s="235"/>
      <c r="H44" s="4"/>
      <c r="I44" s="363"/>
      <c r="J44" s="158"/>
      <c r="K44" s="158"/>
      <c r="L44" s="158"/>
      <c r="M44" s="158"/>
      <c r="N44" s="158"/>
      <c r="O44" s="158"/>
      <c r="P44" s="158"/>
      <c r="Q44" s="158"/>
      <c r="R44" s="158"/>
      <c r="S44" s="158"/>
      <c r="T44" s="158"/>
      <c r="U44" s="158"/>
      <c r="V44" s="158"/>
      <c r="W44" s="158"/>
      <c r="X44" s="158"/>
      <c r="Y44" s="158"/>
      <c r="Z44" s="158"/>
      <c r="AA44" s="158"/>
      <c r="AB44" s="158"/>
      <c r="AC44" s="158"/>
      <c r="AD44" s="158"/>
      <c r="AE44" s="213"/>
    </row>
    <row r="45" spans="1:31" ht="17.399999999999999" customHeight="1">
      <c r="A45" s="167" t="s">
        <v>18</v>
      </c>
      <c r="B45" s="152">
        <v>1</v>
      </c>
      <c r="C45" s="160"/>
      <c r="D45" s="161"/>
      <c r="E45" s="246" t="s">
        <v>236</v>
      </c>
      <c r="F45" s="235"/>
      <c r="G45" s="235"/>
      <c r="H45" s="4"/>
      <c r="I45" s="363"/>
      <c r="J45" s="158"/>
      <c r="K45" s="158"/>
      <c r="L45" s="158"/>
      <c r="M45" s="158"/>
      <c r="N45" s="158"/>
      <c r="O45" s="158"/>
      <c r="P45" s="158"/>
      <c r="Q45" s="158"/>
      <c r="R45" s="158"/>
      <c r="S45" s="158"/>
      <c r="T45" s="158"/>
      <c r="U45" s="158"/>
      <c r="V45" s="158"/>
      <c r="W45" s="158"/>
      <c r="X45" s="158"/>
      <c r="Y45" s="158"/>
      <c r="Z45" s="158"/>
      <c r="AA45" s="158"/>
      <c r="AB45" s="158"/>
      <c r="AC45" s="158"/>
      <c r="AD45" s="158"/>
      <c r="AE45" s="213"/>
    </row>
    <row r="46" spans="1:31" ht="159" customHeight="1">
      <c r="A46" s="231"/>
      <c r="B46" s="296"/>
      <c r="C46" s="296"/>
      <c r="D46" s="296"/>
      <c r="E46" s="296"/>
      <c r="F46" s="296"/>
      <c r="G46" s="296"/>
      <c r="H46" s="4"/>
      <c r="I46" s="363"/>
      <c r="J46" s="158"/>
      <c r="K46" s="158"/>
      <c r="L46" s="158"/>
      <c r="M46" s="158"/>
      <c r="N46" s="158"/>
      <c r="O46" s="158"/>
      <c r="P46" s="158"/>
      <c r="Q46" s="158"/>
      <c r="R46" s="158"/>
      <c r="S46" s="158"/>
      <c r="T46" s="158"/>
      <c r="U46" s="158"/>
      <c r="V46" s="158"/>
      <c r="W46" s="158"/>
      <c r="X46" s="158"/>
      <c r="Y46" s="158"/>
      <c r="Z46" s="158"/>
      <c r="AA46" s="158"/>
      <c r="AB46" s="158"/>
      <c r="AC46" s="158"/>
      <c r="AD46" s="158"/>
      <c r="AE46" s="213"/>
    </row>
    <row r="47" spans="1:31" s="9" customFormat="1" ht="6.75" customHeight="1">
      <c r="A47" s="11"/>
      <c r="B47" s="12"/>
      <c r="C47" s="12"/>
      <c r="D47" s="12"/>
      <c r="E47" s="12"/>
      <c r="F47" s="12"/>
      <c r="G47" s="12"/>
      <c r="H47" s="8"/>
      <c r="I47" s="357"/>
      <c r="J47" s="357"/>
      <c r="K47" s="357"/>
      <c r="L47" s="357"/>
      <c r="M47" s="357"/>
      <c r="N47" s="357"/>
      <c r="O47" s="357"/>
      <c r="P47" s="357"/>
      <c r="Q47" s="357"/>
      <c r="R47" s="357"/>
      <c r="S47" s="357"/>
      <c r="T47" s="357"/>
      <c r="U47" s="357"/>
      <c r="V47" s="357"/>
      <c r="W47" s="357"/>
      <c r="X47" s="357"/>
      <c r="Y47" s="357"/>
      <c r="Z47" s="357"/>
      <c r="AA47" s="357"/>
      <c r="AB47" s="357"/>
      <c r="AC47" s="357"/>
      <c r="AD47" s="357"/>
      <c r="AE47" s="347"/>
    </row>
    <row r="48" spans="1:31" ht="18">
      <c r="A48" s="240" t="s">
        <v>279</v>
      </c>
      <c r="B48" s="240"/>
      <c r="C48" s="240"/>
      <c r="D48" s="240"/>
      <c r="E48" s="240"/>
      <c r="F48" s="240"/>
      <c r="G48" s="240"/>
      <c r="H48" s="4"/>
      <c r="I48" s="158"/>
      <c r="J48" s="158"/>
      <c r="K48" s="158"/>
      <c r="L48" s="158"/>
      <c r="M48" s="158"/>
      <c r="N48" s="158"/>
      <c r="O48" s="158"/>
      <c r="P48" s="158"/>
      <c r="Q48" s="158"/>
      <c r="R48" s="158"/>
      <c r="S48" s="158"/>
      <c r="T48" s="158"/>
      <c r="U48" s="158"/>
      <c r="V48" s="158"/>
      <c r="W48" s="158"/>
      <c r="X48" s="158"/>
      <c r="Y48" s="158"/>
      <c r="Z48" s="158"/>
      <c r="AA48" s="158"/>
      <c r="AB48" s="158"/>
      <c r="AC48" s="158"/>
      <c r="AD48" s="158"/>
      <c r="AE48" s="213"/>
    </row>
    <row r="49" spans="1:31" ht="15.75" customHeight="1">
      <c r="A49" s="164" t="s">
        <v>14</v>
      </c>
      <c r="B49" s="163" t="s">
        <v>15</v>
      </c>
      <c r="C49" s="163"/>
      <c r="D49" s="162"/>
      <c r="E49" s="245" t="s">
        <v>61</v>
      </c>
      <c r="F49" s="245"/>
      <c r="G49" s="245"/>
      <c r="H49" s="4"/>
      <c r="I49" s="158"/>
      <c r="J49" s="158"/>
      <c r="K49" s="158"/>
      <c r="L49" s="158"/>
      <c r="M49" s="158"/>
      <c r="N49" s="158"/>
      <c r="O49" s="158"/>
      <c r="P49" s="158"/>
      <c r="Q49" s="158"/>
      <c r="R49" s="158"/>
      <c r="S49" s="158"/>
      <c r="T49" s="158"/>
      <c r="U49" s="158"/>
      <c r="V49" s="158"/>
      <c r="W49" s="158"/>
      <c r="X49" s="158"/>
      <c r="Y49" s="158"/>
      <c r="Z49" s="158"/>
      <c r="AA49" s="158"/>
      <c r="AB49" s="158"/>
      <c r="AC49" s="158"/>
      <c r="AD49" s="158"/>
      <c r="AE49" s="213"/>
    </row>
    <row r="50" spans="1:31" ht="15.6">
      <c r="A50" s="165" t="s">
        <v>16</v>
      </c>
      <c r="B50" s="152">
        <v>1</v>
      </c>
      <c r="C50" s="160"/>
      <c r="D50" s="224"/>
      <c r="E50" s="246" t="s">
        <v>301</v>
      </c>
      <c r="F50" s="235"/>
      <c r="G50" s="235"/>
      <c r="H50" s="4"/>
      <c r="I50" s="158"/>
      <c r="J50" s="158"/>
      <c r="K50" s="158"/>
      <c r="L50" s="158"/>
      <c r="M50" s="158"/>
      <c r="N50" s="158"/>
      <c r="O50" s="158"/>
      <c r="P50" s="158"/>
      <c r="Q50" s="158"/>
      <c r="R50" s="158"/>
      <c r="S50" s="158"/>
      <c r="T50" s="158"/>
      <c r="U50" s="158"/>
      <c r="V50" s="158"/>
      <c r="W50" s="158"/>
      <c r="X50" s="158"/>
      <c r="Y50" s="158"/>
      <c r="Z50" s="158"/>
      <c r="AA50" s="158"/>
      <c r="AB50" s="158"/>
      <c r="AC50" s="158"/>
      <c r="AD50" s="158"/>
      <c r="AE50" s="213"/>
    </row>
    <row r="51" spans="1:31" ht="15.6" customHeight="1">
      <c r="A51" s="165" t="s">
        <v>17</v>
      </c>
      <c r="B51" s="152">
        <v>1</v>
      </c>
      <c r="C51" s="160"/>
      <c r="D51" s="161"/>
      <c r="E51" s="246" t="s">
        <v>301</v>
      </c>
      <c r="F51" s="235"/>
      <c r="G51" s="235"/>
      <c r="H51" s="4"/>
      <c r="I51" s="158"/>
      <c r="J51" s="158"/>
      <c r="K51" s="158"/>
      <c r="L51" s="158"/>
      <c r="M51" s="158"/>
      <c r="N51" s="158"/>
      <c r="O51" s="158"/>
      <c r="P51" s="158"/>
      <c r="Q51" s="158"/>
      <c r="R51" s="158"/>
      <c r="S51" s="158"/>
      <c r="T51" s="158"/>
      <c r="U51" s="158"/>
      <c r="V51" s="158"/>
      <c r="W51" s="158"/>
      <c r="X51" s="158"/>
      <c r="Y51" s="158"/>
      <c r="Z51" s="158"/>
      <c r="AA51" s="158"/>
      <c r="AB51" s="158"/>
      <c r="AC51" s="158"/>
      <c r="AD51" s="158"/>
      <c r="AE51" s="213"/>
    </row>
    <row r="52" spans="1:31" ht="15.6" customHeight="1">
      <c r="A52" s="165" t="s">
        <v>18</v>
      </c>
      <c r="B52" s="152">
        <v>1</v>
      </c>
      <c r="C52" s="160"/>
      <c r="D52" s="161"/>
      <c r="E52" s="246" t="s">
        <v>301</v>
      </c>
      <c r="F52" s="235"/>
      <c r="G52" s="235"/>
      <c r="H52" s="4"/>
      <c r="I52" s="158"/>
      <c r="J52" s="158"/>
      <c r="K52" s="158"/>
      <c r="L52" s="158"/>
      <c r="M52" s="158"/>
      <c r="N52" s="158"/>
      <c r="O52" s="158"/>
      <c r="P52" s="158"/>
      <c r="Q52" s="158"/>
      <c r="R52" s="158"/>
      <c r="S52" s="158"/>
      <c r="T52" s="158"/>
      <c r="U52" s="158"/>
      <c r="V52" s="158"/>
      <c r="W52" s="158"/>
      <c r="X52" s="158"/>
      <c r="Y52" s="158"/>
      <c r="Z52" s="158"/>
      <c r="AA52" s="158"/>
      <c r="AB52" s="158"/>
      <c r="AC52" s="158"/>
      <c r="AD52" s="158"/>
      <c r="AE52" s="213"/>
    </row>
    <row r="53" spans="1:31" ht="156" customHeight="1">
      <c r="A53" s="220"/>
      <c r="B53" s="221"/>
      <c r="C53" s="221"/>
      <c r="D53" s="221"/>
      <c r="E53" s="221"/>
      <c r="F53" s="221"/>
      <c r="G53" s="168"/>
      <c r="H53" s="4"/>
      <c r="I53" s="365"/>
      <c r="J53" s="158"/>
      <c r="K53" s="158"/>
      <c r="L53" s="158"/>
      <c r="M53" s="158"/>
      <c r="N53" s="158"/>
      <c r="O53" s="158"/>
      <c r="P53" s="158"/>
      <c r="Q53" s="158"/>
      <c r="R53" s="158"/>
      <c r="S53" s="158"/>
      <c r="T53" s="158"/>
      <c r="U53" s="158"/>
      <c r="V53" s="158"/>
      <c r="W53" s="158"/>
      <c r="X53" s="158"/>
      <c r="Y53" s="158"/>
      <c r="Z53" s="158"/>
      <c r="AA53" s="158"/>
      <c r="AB53" s="158"/>
      <c r="AC53" s="158"/>
      <c r="AD53" s="158"/>
      <c r="AE53" s="213"/>
    </row>
    <row r="54" spans="1:31" ht="8.25" customHeight="1">
      <c r="A54" s="4"/>
      <c r="B54" s="4"/>
      <c r="C54" s="4"/>
      <c r="D54" s="4"/>
      <c r="E54" s="4"/>
      <c r="F54" s="4"/>
      <c r="G54" s="4"/>
      <c r="H54" s="4"/>
      <c r="I54" s="158"/>
      <c r="J54" s="158"/>
      <c r="K54" s="158"/>
      <c r="L54" s="158"/>
      <c r="M54" s="158"/>
      <c r="N54" s="158"/>
      <c r="O54" s="158"/>
      <c r="P54" s="158"/>
      <c r="Q54" s="158"/>
      <c r="R54" s="158"/>
      <c r="S54" s="158"/>
      <c r="T54" s="158"/>
      <c r="U54" s="158"/>
      <c r="V54" s="158"/>
      <c r="W54" s="158"/>
      <c r="X54" s="158"/>
      <c r="Y54" s="158"/>
      <c r="Z54" s="158"/>
      <c r="AA54" s="158"/>
      <c r="AB54" s="158"/>
      <c r="AC54" s="158"/>
      <c r="AD54" s="158"/>
      <c r="AE54" s="213"/>
    </row>
    <row r="55" spans="1:31" ht="18">
      <c r="A55" s="240" t="s">
        <v>82</v>
      </c>
      <c r="B55" s="240"/>
      <c r="C55" s="240"/>
      <c r="D55" s="240"/>
      <c r="E55" s="240"/>
      <c r="F55" s="240"/>
      <c r="G55" s="240"/>
      <c r="H55" s="4"/>
      <c r="I55" s="158"/>
      <c r="J55" s="158"/>
      <c r="K55" s="158"/>
      <c r="L55" s="158"/>
      <c r="M55" s="158"/>
      <c r="N55" s="158"/>
      <c r="O55" s="158"/>
      <c r="P55" s="158"/>
      <c r="Q55" s="158"/>
      <c r="R55" s="158"/>
      <c r="S55" s="158"/>
      <c r="T55" s="158"/>
      <c r="U55" s="158"/>
      <c r="V55" s="158"/>
      <c r="W55" s="158"/>
      <c r="X55" s="158"/>
      <c r="Y55" s="158"/>
      <c r="Z55" s="158"/>
      <c r="AA55" s="158"/>
      <c r="AB55" s="158"/>
      <c r="AC55" s="158"/>
      <c r="AD55" s="158"/>
      <c r="AE55" s="213"/>
    </row>
    <row r="56" spans="1:31" ht="28.5" customHeight="1">
      <c r="A56" s="13" t="s">
        <v>14</v>
      </c>
      <c r="B56" s="13" t="s">
        <v>19</v>
      </c>
      <c r="C56" s="13"/>
      <c r="D56" s="15" t="s">
        <v>20</v>
      </c>
      <c r="E56" s="164" t="s">
        <v>98</v>
      </c>
      <c r="F56" s="154" t="s">
        <v>63</v>
      </c>
      <c r="G56" s="155"/>
      <c r="H56" s="4"/>
      <c r="I56" s="158"/>
      <c r="J56" s="158" t="s">
        <v>281</v>
      </c>
      <c r="K56" s="158" t="s">
        <v>280</v>
      </c>
      <c r="L56" s="158" t="s">
        <v>282</v>
      </c>
      <c r="M56" s="158"/>
      <c r="N56" s="158"/>
      <c r="O56" s="158"/>
      <c r="P56" s="158"/>
      <c r="Q56" s="158"/>
      <c r="R56" s="158"/>
      <c r="S56" s="158"/>
      <c r="T56" s="158"/>
      <c r="U56" s="158"/>
      <c r="V56" s="158"/>
      <c r="W56" s="158"/>
      <c r="X56" s="158"/>
      <c r="Y56" s="158"/>
      <c r="Z56" s="158"/>
      <c r="AA56" s="158"/>
      <c r="AB56" s="158"/>
      <c r="AC56" s="158"/>
      <c r="AD56" s="158"/>
      <c r="AE56" s="213"/>
    </row>
    <row r="57" spans="1:31" ht="15.6">
      <c r="A57" s="26" t="s">
        <v>16</v>
      </c>
      <c r="B57" s="169" t="s">
        <v>166</v>
      </c>
      <c r="C57" s="179"/>
      <c r="D57" s="153" t="s">
        <v>115</v>
      </c>
      <c r="E57" s="151" t="s">
        <v>115</v>
      </c>
      <c r="F57" s="171" t="s">
        <v>247</v>
      </c>
      <c r="G57" s="172"/>
      <c r="H57" s="4"/>
      <c r="I57" s="158" t="s">
        <v>153</v>
      </c>
      <c r="J57" s="158">
        <v>0</v>
      </c>
      <c r="K57" s="158">
        <v>0</v>
      </c>
      <c r="L57" s="158">
        <v>0</v>
      </c>
      <c r="M57" s="158"/>
      <c r="N57" s="158"/>
      <c r="O57" s="158"/>
      <c r="P57" s="158"/>
      <c r="Q57" s="158"/>
      <c r="R57" s="158"/>
      <c r="S57" s="158"/>
      <c r="T57" s="158"/>
      <c r="U57" s="158"/>
      <c r="V57" s="158"/>
      <c r="W57" s="158"/>
      <c r="X57" s="158"/>
      <c r="Y57" s="158"/>
      <c r="Z57" s="158"/>
      <c r="AA57" s="158"/>
      <c r="AB57" s="158"/>
      <c r="AC57" s="158"/>
      <c r="AD57" s="158"/>
      <c r="AE57" s="213"/>
    </row>
    <row r="58" spans="1:31" ht="15.6">
      <c r="A58" s="26" t="s">
        <v>17</v>
      </c>
      <c r="B58" s="169" t="s">
        <v>166</v>
      </c>
      <c r="C58" s="29"/>
      <c r="D58" s="153" t="s">
        <v>115</v>
      </c>
      <c r="E58" s="151" t="s">
        <v>115</v>
      </c>
      <c r="F58" s="171" t="s">
        <v>247</v>
      </c>
      <c r="G58" s="172"/>
      <c r="H58" s="4"/>
      <c r="I58" s="158" t="s">
        <v>154</v>
      </c>
      <c r="J58" s="158">
        <v>0</v>
      </c>
      <c r="K58" s="158">
        <v>0</v>
      </c>
      <c r="L58" s="158">
        <v>0</v>
      </c>
      <c r="M58" s="158"/>
      <c r="N58" s="158"/>
      <c r="O58" s="158"/>
      <c r="P58" s="158"/>
      <c r="Q58" s="158"/>
      <c r="R58" s="158"/>
      <c r="S58" s="158"/>
      <c r="T58" s="158"/>
      <c r="U58" s="158"/>
      <c r="V58" s="158"/>
      <c r="W58" s="158"/>
      <c r="X58" s="158"/>
      <c r="Y58" s="158"/>
      <c r="Z58" s="158"/>
      <c r="AA58" s="158"/>
      <c r="AB58" s="158"/>
      <c r="AC58" s="158"/>
      <c r="AD58" s="158"/>
      <c r="AE58" s="213"/>
    </row>
    <row r="59" spans="1:31" ht="15.6">
      <c r="A59" s="26" t="s">
        <v>18</v>
      </c>
      <c r="B59" s="169" t="s">
        <v>166</v>
      </c>
      <c r="C59" s="29"/>
      <c r="D59" s="153" t="s">
        <v>115</v>
      </c>
      <c r="E59" s="151" t="s">
        <v>115</v>
      </c>
      <c r="F59" s="171" t="s">
        <v>247</v>
      </c>
      <c r="G59" s="172"/>
      <c r="H59" s="4"/>
      <c r="I59" s="158" t="s">
        <v>155</v>
      </c>
      <c r="J59" s="158">
        <v>0</v>
      </c>
      <c r="K59" s="158">
        <v>0</v>
      </c>
      <c r="L59" s="158">
        <v>0</v>
      </c>
      <c r="M59" s="158"/>
      <c r="N59" s="158"/>
      <c r="O59" s="158"/>
      <c r="P59" s="158"/>
      <c r="Q59" s="158"/>
      <c r="R59" s="158"/>
      <c r="S59" s="158"/>
      <c r="T59" s="158"/>
      <c r="U59" s="158"/>
      <c r="V59" s="158"/>
      <c r="W59" s="158"/>
      <c r="X59" s="158"/>
      <c r="Y59" s="158"/>
      <c r="Z59" s="158"/>
      <c r="AA59" s="158"/>
      <c r="AB59" s="158"/>
      <c r="AC59" s="158"/>
      <c r="AD59" s="158"/>
      <c r="AE59" s="213"/>
    </row>
    <row r="60" spans="1:31" ht="134.4" customHeight="1">
      <c r="A60" s="231"/>
      <c r="B60" s="296"/>
      <c r="C60" s="296"/>
      <c r="D60" s="296"/>
      <c r="E60" s="296"/>
      <c r="F60" s="296"/>
      <c r="G60" s="296"/>
      <c r="H60" s="4"/>
      <c r="I60" s="355"/>
      <c r="J60" s="158"/>
      <c r="K60" s="158"/>
      <c r="L60" s="158"/>
      <c r="M60" s="158"/>
      <c r="N60" s="158"/>
      <c r="O60" s="158"/>
      <c r="P60" s="158"/>
      <c r="Q60" s="158"/>
      <c r="R60" s="158"/>
      <c r="S60" s="158"/>
      <c r="T60" s="158"/>
      <c r="U60" s="158"/>
      <c r="V60" s="158"/>
      <c r="W60" s="158"/>
      <c r="X60" s="158"/>
      <c r="Y60" s="158"/>
      <c r="Z60" s="158"/>
      <c r="AA60" s="158"/>
      <c r="AB60" s="158"/>
      <c r="AC60" s="158"/>
      <c r="AD60" s="158"/>
      <c r="AE60" s="213"/>
    </row>
    <row r="61" spans="1:31" s="9" customFormat="1" ht="15.6">
      <c r="A61" s="11"/>
      <c r="B61" s="12"/>
      <c r="C61" s="12"/>
      <c r="D61" s="12"/>
      <c r="E61" s="12"/>
      <c r="F61" s="12"/>
      <c r="G61" s="12"/>
      <c r="H61" s="8"/>
      <c r="I61" s="158"/>
      <c r="J61" s="357"/>
      <c r="K61" s="357"/>
      <c r="L61" s="357"/>
      <c r="M61" s="357"/>
      <c r="N61" s="357"/>
      <c r="O61" s="357"/>
      <c r="P61" s="357"/>
      <c r="Q61" s="357"/>
      <c r="R61" s="357"/>
      <c r="S61" s="357"/>
      <c r="T61" s="357"/>
      <c r="U61" s="357"/>
      <c r="V61" s="357"/>
      <c r="W61" s="357"/>
      <c r="X61" s="357"/>
      <c r="Y61" s="357"/>
      <c r="Z61" s="357"/>
      <c r="AA61" s="357"/>
      <c r="AB61" s="357"/>
      <c r="AC61" s="357"/>
      <c r="AD61" s="357"/>
      <c r="AE61" s="347"/>
    </row>
    <row r="62" spans="1:31" ht="18">
      <c r="A62" s="240" t="s">
        <v>170</v>
      </c>
      <c r="B62" s="240"/>
      <c r="C62" s="240"/>
      <c r="D62" s="240"/>
      <c r="E62" s="240"/>
      <c r="F62" s="240"/>
      <c r="G62" s="240"/>
      <c r="H62" s="4"/>
      <c r="I62" s="158"/>
      <c r="J62" s="158"/>
      <c r="K62" s="158"/>
      <c r="L62" s="158"/>
      <c r="M62" s="158"/>
      <c r="N62" s="158"/>
      <c r="O62" s="158"/>
      <c r="P62" s="158"/>
      <c r="Q62" s="158"/>
      <c r="R62" s="158"/>
      <c r="S62" s="158"/>
      <c r="T62" s="158"/>
      <c r="U62" s="158"/>
      <c r="V62" s="158"/>
      <c r="W62" s="158"/>
      <c r="X62" s="158"/>
      <c r="Y62" s="158"/>
      <c r="Z62" s="158"/>
      <c r="AA62" s="158"/>
      <c r="AB62" s="158"/>
      <c r="AC62" s="158"/>
      <c r="AD62" s="158"/>
      <c r="AE62" s="213"/>
    </row>
    <row r="63" spans="1:31" ht="31.2">
      <c r="A63" s="10" t="s">
        <v>22</v>
      </c>
      <c r="B63" s="10" t="s">
        <v>23</v>
      </c>
      <c r="C63" s="10" t="s">
        <v>24</v>
      </c>
      <c r="D63" s="10" t="s">
        <v>25</v>
      </c>
      <c r="E63" s="10" t="s">
        <v>26</v>
      </c>
      <c r="F63" s="10" t="s">
        <v>27</v>
      </c>
      <c r="G63" s="10" t="s">
        <v>28</v>
      </c>
      <c r="I63" s="158" t="str">
        <f>+A63</f>
        <v>Descripción</v>
      </c>
      <c r="J63" s="158" t="str">
        <f>+E63</f>
        <v>Porcentaje de Ejecución</v>
      </c>
      <c r="K63" s="158"/>
      <c r="L63" s="158"/>
      <c r="M63" s="158"/>
      <c r="N63" s="158"/>
      <c r="O63" s="158"/>
      <c r="P63" s="158"/>
      <c r="Q63" s="158"/>
      <c r="R63" s="158"/>
      <c r="S63" s="158"/>
      <c r="T63" s="158"/>
      <c r="U63" s="158"/>
      <c r="V63" s="158"/>
      <c r="W63" s="158"/>
      <c r="X63" s="158"/>
      <c r="Y63" s="158"/>
      <c r="Z63" s="158"/>
      <c r="AA63" s="158"/>
      <c r="AB63" s="158"/>
      <c r="AC63" s="158"/>
      <c r="AD63" s="158"/>
      <c r="AE63" s="213"/>
    </row>
    <row r="64" spans="1:31" ht="60" customHeight="1">
      <c r="A64" s="193" t="s">
        <v>194</v>
      </c>
      <c r="B64" s="96" t="s">
        <v>195</v>
      </c>
      <c r="C64" s="190">
        <v>1</v>
      </c>
      <c r="D64" s="190">
        <v>1</v>
      </c>
      <c r="E64" s="98">
        <v>4.5999999999999999E-2</v>
      </c>
      <c r="F64" s="191" t="s">
        <v>198</v>
      </c>
      <c r="G64" s="192" t="s">
        <v>236</v>
      </c>
      <c r="I64" s="158" t="str">
        <f>+A64</f>
        <v xml:space="preserve">Programa Central - Gestión Administrativa </v>
      </c>
      <c r="J64" s="366">
        <f>+E64</f>
        <v>4.5999999999999999E-2</v>
      </c>
      <c r="K64" s="158"/>
      <c r="L64" s="158"/>
      <c r="M64" s="158"/>
      <c r="N64" s="158"/>
      <c r="O64" s="158"/>
      <c r="P64" s="158"/>
      <c r="Q64" s="158"/>
      <c r="R64" s="158"/>
      <c r="S64" s="158"/>
      <c r="T64" s="158"/>
      <c r="U64" s="158"/>
      <c r="V64" s="158"/>
      <c r="W64" s="158"/>
      <c r="X64" s="158"/>
      <c r="Y64" s="158"/>
      <c r="Z64" s="158"/>
      <c r="AA64" s="158"/>
      <c r="AB64" s="158"/>
      <c r="AC64" s="158"/>
      <c r="AD64" s="158"/>
      <c r="AE64" s="213"/>
    </row>
    <row r="65" spans="1:31" ht="60" customHeight="1">
      <c r="A65" s="193" t="s">
        <v>186</v>
      </c>
      <c r="B65" s="96" t="s">
        <v>116</v>
      </c>
      <c r="C65" s="97">
        <v>33600</v>
      </c>
      <c r="D65" s="97">
        <v>8056</v>
      </c>
      <c r="E65" s="98">
        <f>+D65/C65</f>
        <v>0.23976190476190476</v>
      </c>
      <c r="F65" s="191" t="s">
        <v>321</v>
      </c>
      <c r="G65" s="192" t="s">
        <v>236</v>
      </c>
      <c r="I65" s="158" t="str">
        <f t="shared" ref="I65:I66" si="1">+A65</f>
        <v xml:space="preserve">Programa Central - Pago de Haberes Jubilatorios </v>
      </c>
      <c r="J65" s="366">
        <f t="shared" ref="J65:J66" si="2">+E65</f>
        <v>0.23976190476190476</v>
      </c>
      <c r="K65" s="158"/>
      <c r="L65" s="158"/>
      <c r="M65" s="158"/>
      <c r="N65" s="158"/>
      <c r="O65" s="158"/>
      <c r="P65" s="158"/>
      <c r="Q65" s="158"/>
      <c r="R65" s="158"/>
      <c r="S65" s="158"/>
      <c r="T65" s="158"/>
      <c r="U65" s="158"/>
      <c r="V65" s="158"/>
      <c r="W65" s="158"/>
      <c r="X65" s="158"/>
      <c r="Y65" s="158"/>
      <c r="Z65" s="158"/>
      <c r="AA65" s="158"/>
      <c r="AB65" s="158"/>
      <c r="AC65" s="158"/>
      <c r="AD65" s="158"/>
      <c r="AE65" s="213"/>
    </row>
    <row r="66" spans="1:31" ht="69.75" customHeight="1">
      <c r="A66" s="193" t="s">
        <v>197</v>
      </c>
      <c r="B66" s="96" t="s">
        <v>116</v>
      </c>
      <c r="C66" s="97">
        <v>10168</v>
      </c>
      <c r="D66" s="97">
        <v>2128</v>
      </c>
      <c r="E66" s="98">
        <f>+D66/C66</f>
        <v>0.20928402832415421</v>
      </c>
      <c r="F66" s="191" t="s">
        <v>322</v>
      </c>
      <c r="G66" s="192" t="s">
        <v>236</v>
      </c>
      <c r="I66" s="158" t="str">
        <f t="shared" si="1"/>
        <v xml:space="preserve">Programa Central - Otorgamiento de Prestamos  </v>
      </c>
      <c r="J66" s="366">
        <f t="shared" si="2"/>
        <v>0.20928402832415421</v>
      </c>
      <c r="K66" s="158"/>
      <c r="L66" s="158"/>
      <c r="M66" s="158"/>
      <c r="N66" s="158"/>
      <c r="O66" s="158"/>
      <c r="P66" s="158"/>
      <c r="Q66" s="158"/>
      <c r="R66" s="158"/>
      <c r="S66" s="158"/>
      <c r="T66" s="158"/>
      <c r="U66" s="158"/>
      <c r="V66" s="158"/>
      <c r="W66" s="158"/>
      <c r="X66" s="158"/>
      <c r="Y66" s="158"/>
      <c r="Z66" s="158"/>
      <c r="AA66" s="158"/>
      <c r="AB66" s="158"/>
      <c r="AC66" s="158"/>
      <c r="AD66" s="158"/>
      <c r="AE66" s="213"/>
    </row>
    <row r="67" spans="1:31" ht="152.4" customHeight="1">
      <c r="A67" s="231"/>
      <c r="B67" s="296"/>
      <c r="C67" s="296"/>
      <c r="D67" s="296"/>
      <c r="E67" s="296"/>
      <c r="F67" s="296"/>
      <c r="G67" s="296"/>
      <c r="H67" s="4"/>
      <c r="I67" s="367"/>
      <c r="J67" s="158"/>
      <c r="K67" s="158"/>
      <c r="L67" s="158"/>
      <c r="M67" s="158"/>
      <c r="N67" s="158"/>
      <c r="O67" s="158"/>
      <c r="P67" s="158"/>
      <c r="Q67" s="158"/>
      <c r="R67" s="158"/>
      <c r="S67" s="158"/>
      <c r="T67" s="158"/>
      <c r="U67" s="158"/>
      <c r="V67" s="158"/>
      <c r="W67" s="158"/>
      <c r="X67" s="158"/>
      <c r="Y67" s="158"/>
      <c r="Z67" s="158"/>
      <c r="AA67" s="158"/>
      <c r="AB67" s="158"/>
      <c r="AC67" s="158"/>
      <c r="AD67" s="158"/>
      <c r="AE67" s="213"/>
    </row>
    <row r="68" spans="1:31" s="9" customFormat="1" ht="15.6">
      <c r="A68" s="12"/>
      <c r="B68" s="12"/>
      <c r="C68" s="12"/>
      <c r="D68" s="12"/>
      <c r="E68" s="12"/>
      <c r="F68" s="12"/>
      <c r="G68" s="12"/>
      <c r="H68" s="8"/>
      <c r="I68" s="158"/>
      <c r="J68" s="357"/>
      <c r="K68" s="357"/>
      <c r="L68" s="357"/>
      <c r="M68" s="357"/>
      <c r="N68" s="357"/>
      <c r="O68" s="357"/>
      <c r="P68" s="357"/>
      <c r="Q68" s="357"/>
      <c r="R68" s="357"/>
      <c r="S68" s="357"/>
      <c r="T68" s="357"/>
      <c r="U68" s="357"/>
      <c r="V68" s="357"/>
      <c r="W68" s="357"/>
      <c r="X68" s="357"/>
      <c r="Y68" s="357"/>
      <c r="Z68" s="357"/>
      <c r="AA68" s="357"/>
      <c r="AB68" s="357"/>
      <c r="AC68" s="357"/>
      <c r="AD68" s="357"/>
      <c r="AE68" s="347"/>
    </row>
    <row r="69" spans="1:31" ht="18">
      <c r="A69" s="240" t="s">
        <v>89</v>
      </c>
      <c r="B69" s="240"/>
      <c r="C69" s="240"/>
      <c r="D69" s="240"/>
      <c r="E69" s="240"/>
      <c r="F69" s="240"/>
      <c r="G69" s="240"/>
      <c r="H69" s="4"/>
      <c r="I69" s="158"/>
      <c r="J69" s="158"/>
      <c r="K69" s="158"/>
      <c r="L69" s="158"/>
      <c r="M69" s="158"/>
      <c r="N69" s="158"/>
      <c r="O69" s="158"/>
      <c r="P69" s="158"/>
      <c r="Q69" s="158"/>
      <c r="R69" s="158"/>
      <c r="S69" s="158"/>
      <c r="T69" s="158"/>
      <c r="U69" s="158"/>
      <c r="V69" s="158"/>
      <c r="W69" s="158"/>
      <c r="X69" s="158"/>
      <c r="Y69" s="158"/>
      <c r="Z69" s="158"/>
      <c r="AA69" s="158"/>
      <c r="AB69" s="158"/>
      <c r="AC69" s="158"/>
      <c r="AD69" s="158"/>
      <c r="AE69" s="213"/>
    </row>
    <row r="70" spans="1:31" ht="31.2">
      <c r="A70" s="10" t="s">
        <v>29</v>
      </c>
      <c r="B70" s="10" t="s">
        <v>30</v>
      </c>
      <c r="C70" s="10" t="s">
        <v>65</v>
      </c>
      <c r="D70" s="10" t="s">
        <v>31</v>
      </c>
      <c r="E70" s="10" t="s">
        <v>32</v>
      </c>
      <c r="F70" s="10" t="s">
        <v>33</v>
      </c>
      <c r="G70" s="10" t="s">
        <v>34</v>
      </c>
      <c r="H70" s="4"/>
      <c r="I70" s="158" t="s">
        <v>223</v>
      </c>
      <c r="J70" s="158" t="s">
        <v>319</v>
      </c>
      <c r="K70" s="158" t="s">
        <v>320</v>
      </c>
      <c r="L70" s="158"/>
      <c r="M70" s="158"/>
      <c r="N70" s="158"/>
      <c r="O70" s="158"/>
      <c r="P70" s="158"/>
      <c r="Q70" s="158"/>
      <c r="R70" s="158"/>
      <c r="S70" s="158"/>
      <c r="T70" s="158"/>
      <c r="U70" s="158"/>
      <c r="V70" s="158"/>
      <c r="W70" s="158"/>
      <c r="X70" s="158"/>
      <c r="Y70" s="158"/>
      <c r="Z70" s="158"/>
      <c r="AA70" s="158"/>
      <c r="AB70" s="158"/>
      <c r="AC70" s="158"/>
      <c r="AD70" s="158"/>
      <c r="AE70" s="213"/>
    </row>
    <row r="71" spans="1:31" ht="46.8">
      <c r="A71" s="29">
        <v>479398</v>
      </c>
      <c r="B71" s="25" t="s">
        <v>308</v>
      </c>
      <c r="C71" s="226" t="s">
        <v>310</v>
      </c>
      <c r="D71" s="50">
        <v>50000000</v>
      </c>
      <c r="E71" s="25" t="s">
        <v>309</v>
      </c>
      <c r="F71" s="25" t="str">
        <f>+[1]Auxiliar!F47</f>
        <v>Adjudicado</v>
      </c>
      <c r="G71" s="139" t="s">
        <v>311</v>
      </c>
      <c r="H71" s="4"/>
      <c r="I71" s="355">
        <v>1</v>
      </c>
      <c r="J71" s="361">
        <v>1</v>
      </c>
      <c r="K71" s="158">
        <v>1</v>
      </c>
      <c r="L71" s="362"/>
      <c r="M71" s="362"/>
      <c r="N71" s="158"/>
      <c r="O71" s="158"/>
      <c r="P71" s="158"/>
      <c r="Q71" s="158"/>
      <c r="R71" s="158"/>
      <c r="S71" s="158"/>
      <c r="T71" s="158"/>
      <c r="U71" s="158"/>
      <c r="V71" s="158"/>
      <c r="W71" s="158"/>
      <c r="X71" s="158"/>
      <c r="Y71" s="158"/>
      <c r="Z71" s="158"/>
      <c r="AA71" s="158"/>
      <c r="AB71" s="158"/>
      <c r="AC71" s="158"/>
      <c r="AD71" s="158"/>
      <c r="AE71" s="213"/>
    </row>
    <row r="72" spans="1:31" ht="124.8">
      <c r="A72" s="29">
        <v>479357</v>
      </c>
      <c r="B72" s="25" t="s">
        <v>312</v>
      </c>
      <c r="C72" s="226" t="s">
        <v>313</v>
      </c>
      <c r="D72" s="227" t="s">
        <v>313</v>
      </c>
      <c r="E72" s="228" t="s">
        <v>313</v>
      </c>
      <c r="F72" s="25" t="s">
        <v>314</v>
      </c>
      <c r="G72" s="139" t="s">
        <v>315</v>
      </c>
      <c r="H72" s="4"/>
      <c r="I72" s="355"/>
      <c r="J72" s="361"/>
      <c r="K72" s="158"/>
      <c r="L72" s="362"/>
      <c r="M72" s="362"/>
      <c r="N72" s="158"/>
      <c r="O72" s="158"/>
      <c r="P72" s="158"/>
      <c r="Q72" s="158"/>
      <c r="R72" s="158"/>
      <c r="S72" s="158"/>
      <c r="T72" s="158"/>
      <c r="U72" s="158"/>
      <c r="V72" s="158"/>
      <c r="W72" s="158"/>
      <c r="X72" s="158"/>
      <c r="Y72" s="158"/>
      <c r="Z72" s="158"/>
      <c r="AA72" s="158"/>
      <c r="AB72" s="158"/>
      <c r="AC72" s="158"/>
      <c r="AD72" s="158"/>
      <c r="AE72" s="213"/>
    </row>
    <row r="73" spans="1:31" ht="109.2">
      <c r="A73" s="29">
        <v>478685</v>
      </c>
      <c r="B73" s="25" t="s">
        <v>316</v>
      </c>
      <c r="C73" s="226" t="s">
        <v>313</v>
      </c>
      <c r="D73" s="227" t="s">
        <v>313</v>
      </c>
      <c r="E73" s="228" t="s">
        <v>313</v>
      </c>
      <c r="F73" s="25" t="s">
        <v>317</v>
      </c>
      <c r="G73" s="139" t="s">
        <v>318</v>
      </c>
      <c r="H73" s="4"/>
      <c r="I73" s="158"/>
      <c r="J73" s="361"/>
      <c r="K73" s="158"/>
      <c r="L73" s="158"/>
      <c r="M73" s="158"/>
      <c r="N73" s="158"/>
      <c r="O73" s="158"/>
      <c r="P73" s="158"/>
      <c r="Q73" s="158"/>
      <c r="R73" s="158"/>
      <c r="S73" s="158"/>
      <c r="T73" s="158"/>
      <c r="U73" s="158"/>
      <c r="V73" s="158"/>
      <c r="W73" s="158"/>
      <c r="X73" s="158"/>
      <c r="Y73" s="158"/>
      <c r="Z73" s="158"/>
      <c r="AA73" s="158"/>
      <c r="AB73" s="158"/>
      <c r="AC73" s="158"/>
      <c r="AD73" s="158"/>
      <c r="AE73" s="213"/>
    </row>
    <row r="74" spans="1:31" ht="136.80000000000001" customHeight="1">
      <c r="A74" s="242"/>
      <c r="B74" s="243"/>
      <c r="C74" s="243"/>
      <c r="D74" s="243"/>
      <c r="E74" s="243"/>
      <c r="F74" s="243"/>
      <c r="G74" s="244"/>
      <c r="H74" s="4"/>
      <c r="I74" s="355"/>
      <c r="J74" s="158"/>
      <c r="K74" s="158"/>
      <c r="L74" s="158"/>
      <c r="M74" s="158"/>
      <c r="N74" s="158"/>
      <c r="O74" s="158"/>
      <c r="P74" s="158"/>
      <c r="Q74" s="158"/>
      <c r="R74" s="158"/>
      <c r="S74" s="158"/>
      <c r="T74" s="158"/>
      <c r="U74" s="158"/>
      <c r="V74" s="158"/>
      <c r="W74" s="158"/>
      <c r="X74" s="158"/>
      <c r="Y74" s="158"/>
      <c r="Z74" s="158"/>
      <c r="AA74" s="158"/>
      <c r="AB74" s="158"/>
      <c r="AC74" s="158"/>
      <c r="AD74" s="158"/>
      <c r="AE74" s="213"/>
    </row>
    <row r="75" spans="1:31" s="9" customFormat="1" ht="15.75" customHeight="1">
      <c r="A75" s="12"/>
      <c r="B75" s="12"/>
      <c r="C75" s="12"/>
      <c r="D75" s="12"/>
      <c r="E75" s="12"/>
      <c r="F75" s="12"/>
      <c r="G75" s="12"/>
      <c r="H75" s="8"/>
      <c r="I75" s="158"/>
      <c r="J75" s="357"/>
      <c r="K75" s="357"/>
      <c r="L75" s="357"/>
      <c r="M75" s="357"/>
      <c r="N75" s="357"/>
      <c r="O75" s="357"/>
      <c r="P75" s="357"/>
      <c r="Q75" s="357"/>
      <c r="R75" s="357"/>
      <c r="S75" s="357"/>
      <c r="T75" s="357"/>
      <c r="U75" s="357"/>
      <c r="V75" s="357"/>
      <c r="W75" s="357"/>
      <c r="X75" s="357"/>
      <c r="Y75" s="357"/>
      <c r="Z75" s="357"/>
      <c r="AA75" s="357"/>
      <c r="AB75" s="357"/>
      <c r="AC75" s="357"/>
      <c r="AD75" s="357"/>
      <c r="AE75" s="347"/>
    </row>
    <row r="76" spans="1:31" ht="18">
      <c r="A76" s="240" t="s">
        <v>90</v>
      </c>
      <c r="B76" s="240"/>
      <c r="C76" s="240"/>
      <c r="D76" s="240"/>
      <c r="E76" s="240"/>
      <c r="F76" s="240"/>
      <c r="G76" s="240"/>
      <c r="H76" s="4"/>
      <c r="I76" s="158"/>
      <c r="J76" s="158"/>
      <c r="K76" s="158"/>
      <c r="L76" s="158"/>
      <c r="M76" s="158"/>
      <c r="N76" s="158"/>
      <c r="O76" s="158"/>
      <c r="P76" s="158"/>
      <c r="Q76" s="158"/>
      <c r="R76" s="158"/>
      <c r="S76" s="158"/>
      <c r="T76" s="158"/>
      <c r="U76" s="158"/>
      <c r="V76" s="158"/>
      <c r="W76" s="158"/>
      <c r="X76" s="158"/>
      <c r="Y76" s="158"/>
      <c r="Z76" s="158"/>
      <c r="AA76" s="158"/>
      <c r="AB76" s="158"/>
      <c r="AC76" s="158"/>
      <c r="AD76" s="158"/>
      <c r="AE76" s="213"/>
    </row>
    <row r="77" spans="1:31" ht="15.6">
      <c r="A77" s="154" t="s">
        <v>83</v>
      </c>
      <c r="B77" s="313" t="s">
        <v>22</v>
      </c>
      <c r="C77" s="314"/>
      <c r="D77" s="15" t="s">
        <v>35</v>
      </c>
      <c r="E77" s="15" t="s">
        <v>36</v>
      </c>
      <c r="F77" s="15" t="s">
        <v>37</v>
      </c>
      <c r="G77" s="10" t="s">
        <v>122</v>
      </c>
      <c r="H77" s="4"/>
      <c r="I77" s="158" t="str">
        <f>+A77</f>
        <v xml:space="preserve">Objeto de Gasto </v>
      </c>
      <c r="J77" s="158" t="str">
        <f>+E77</f>
        <v>Ejecutado</v>
      </c>
      <c r="K77" s="158"/>
      <c r="L77" s="158"/>
      <c r="M77" s="158"/>
      <c r="N77" s="158"/>
      <c r="O77" s="158"/>
      <c r="P77" s="158"/>
      <c r="Q77" s="158"/>
      <c r="R77" s="158"/>
      <c r="S77" s="158"/>
      <c r="T77" s="158"/>
      <c r="U77" s="158"/>
      <c r="V77" s="158"/>
      <c r="W77" s="158"/>
      <c r="X77" s="158"/>
      <c r="Y77" s="158"/>
      <c r="Z77" s="158"/>
      <c r="AA77" s="158"/>
      <c r="AB77" s="158"/>
      <c r="AC77" s="158"/>
      <c r="AD77" s="158"/>
      <c r="AE77" s="213"/>
    </row>
    <row r="78" spans="1:31" ht="18.75" customHeight="1">
      <c r="A78" s="178">
        <f>+Auxiliar!A61</f>
        <v>100</v>
      </c>
      <c r="B78" s="233" t="str">
        <f>+Auxiliar!B61</f>
        <v>Servicios Personales</v>
      </c>
      <c r="C78" s="234"/>
      <c r="D78" s="103">
        <v>15169598503</v>
      </c>
      <c r="E78" s="103">
        <v>2811117131</v>
      </c>
      <c r="F78" s="103">
        <f>+D78-E78</f>
        <v>12358481372</v>
      </c>
      <c r="G78" s="93" t="s">
        <v>236</v>
      </c>
      <c r="H78" s="4"/>
      <c r="I78" s="158" t="s">
        <v>283</v>
      </c>
      <c r="J78" s="358" t="s">
        <v>236</v>
      </c>
      <c r="K78" s="359"/>
      <c r="L78" s="360"/>
      <c r="M78" s="158"/>
      <c r="N78" s="158"/>
      <c r="O78" s="158"/>
      <c r="P78" s="158"/>
      <c r="Q78" s="158"/>
      <c r="R78" s="158"/>
      <c r="S78" s="158"/>
      <c r="T78" s="158"/>
      <c r="U78" s="158"/>
      <c r="V78" s="158"/>
      <c r="W78" s="158"/>
      <c r="X78" s="158"/>
      <c r="Y78" s="158"/>
      <c r="Z78" s="158"/>
      <c r="AA78" s="158"/>
      <c r="AB78" s="158"/>
      <c r="AC78" s="158"/>
      <c r="AD78" s="158"/>
      <c r="AE78" s="213"/>
    </row>
    <row r="79" spans="1:31" ht="18.75" customHeight="1">
      <c r="A79" s="178">
        <f>+Auxiliar!A62</f>
        <v>200</v>
      </c>
      <c r="B79" s="233" t="str">
        <f>+Auxiliar!B62</f>
        <v>Servicios no Personales</v>
      </c>
      <c r="C79" s="234"/>
      <c r="D79" s="103">
        <v>14468502662</v>
      </c>
      <c r="E79" s="103">
        <v>583294530</v>
      </c>
      <c r="F79" s="103">
        <f t="shared" ref="F79:F84" si="3">+D79-E79</f>
        <v>13885208132</v>
      </c>
      <c r="G79" s="93" t="s">
        <v>236</v>
      </c>
      <c r="H79" s="4"/>
      <c r="I79" s="158" t="s">
        <v>284</v>
      </c>
      <c r="J79" s="359">
        <f>+E79</f>
        <v>583294530</v>
      </c>
      <c r="K79" s="359"/>
      <c r="L79" s="360"/>
      <c r="M79" s="158"/>
      <c r="N79" s="158"/>
      <c r="O79" s="158"/>
      <c r="P79" s="158"/>
      <c r="Q79" s="158"/>
      <c r="R79" s="158"/>
      <c r="S79" s="158"/>
      <c r="T79" s="158"/>
      <c r="U79" s="158"/>
      <c r="V79" s="158"/>
      <c r="W79" s="158"/>
      <c r="X79" s="158"/>
      <c r="Y79" s="158"/>
      <c r="Z79" s="158"/>
      <c r="AA79" s="158"/>
      <c r="AB79" s="158"/>
      <c r="AC79" s="158"/>
      <c r="AD79" s="158"/>
      <c r="AE79" s="213"/>
    </row>
    <row r="80" spans="1:31" ht="18.75" customHeight="1">
      <c r="A80" s="178">
        <f>+Auxiliar!A63</f>
        <v>300</v>
      </c>
      <c r="B80" s="233" t="str">
        <f>+Auxiliar!B63</f>
        <v>Bienes de Consumo e Insumos</v>
      </c>
      <c r="C80" s="234"/>
      <c r="D80" s="103">
        <v>824363846</v>
      </c>
      <c r="E80" s="103">
        <v>15816447</v>
      </c>
      <c r="F80" s="103">
        <f t="shared" si="3"/>
        <v>808547399</v>
      </c>
      <c r="G80" s="93" t="s">
        <v>236</v>
      </c>
      <c r="H80" s="4"/>
      <c r="I80" s="158" t="s">
        <v>285</v>
      </c>
      <c r="J80" s="359">
        <f t="shared" ref="J80:J84" si="4">+E80</f>
        <v>15816447</v>
      </c>
      <c r="K80" s="359"/>
      <c r="L80" s="360"/>
      <c r="M80" s="158"/>
      <c r="N80" s="158"/>
      <c r="O80" s="158"/>
      <c r="P80" s="158"/>
      <c r="Q80" s="158"/>
      <c r="R80" s="158"/>
      <c r="S80" s="158"/>
      <c r="T80" s="158"/>
      <c r="U80" s="158"/>
      <c r="V80" s="158"/>
      <c r="W80" s="158"/>
      <c r="X80" s="158"/>
      <c r="Y80" s="158"/>
      <c r="Z80" s="158"/>
      <c r="AA80" s="158"/>
      <c r="AB80" s="158"/>
      <c r="AC80" s="158"/>
      <c r="AD80" s="158"/>
      <c r="AE80" s="213"/>
    </row>
    <row r="81" spans="1:31" ht="18.75" customHeight="1">
      <c r="A81" s="178">
        <f>+Auxiliar!A64</f>
        <v>500</v>
      </c>
      <c r="B81" s="233" t="str">
        <f>+Auxiliar!B64</f>
        <v>Inversión Física</v>
      </c>
      <c r="C81" s="234"/>
      <c r="D81" s="103">
        <v>56678878022</v>
      </c>
      <c r="E81" s="103">
        <v>1545273</v>
      </c>
      <c r="F81" s="103">
        <f t="shared" si="3"/>
        <v>56677332749</v>
      </c>
      <c r="G81" s="93" t="s">
        <v>236</v>
      </c>
      <c r="H81" s="4"/>
      <c r="I81" s="158" t="s">
        <v>286</v>
      </c>
      <c r="J81" s="359">
        <f t="shared" si="4"/>
        <v>1545273</v>
      </c>
      <c r="K81" s="359"/>
      <c r="L81" s="360"/>
      <c r="M81" s="158"/>
      <c r="N81" s="158"/>
      <c r="O81" s="158"/>
      <c r="P81" s="158"/>
      <c r="Q81" s="158"/>
      <c r="R81" s="158"/>
      <c r="S81" s="158"/>
      <c r="T81" s="158"/>
      <c r="U81" s="158"/>
      <c r="V81" s="158"/>
      <c r="W81" s="158"/>
      <c r="X81" s="158"/>
      <c r="Y81" s="158"/>
      <c r="Z81" s="158"/>
      <c r="AA81" s="158"/>
      <c r="AB81" s="158"/>
      <c r="AC81" s="158"/>
      <c r="AD81" s="158"/>
      <c r="AE81" s="213"/>
    </row>
    <row r="82" spans="1:31" ht="18.75" customHeight="1">
      <c r="A82" s="178">
        <f>+Auxiliar!A65</f>
        <v>600</v>
      </c>
      <c r="B82" s="233" t="str">
        <f>+Auxiliar!B65</f>
        <v>Inversión Financiera</v>
      </c>
      <c r="C82" s="234"/>
      <c r="D82" s="103">
        <v>783505000000</v>
      </c>
      <c r="E82" s="103">
        <v>106642260921</v>
      </c>
      <c r="F82" s="103">
        <f t="shared" si="3"/>
        <v>676862739079</v>
      </c>
      <c r="G82" s="93" t="s">
        <v>236</v>
      </c>
      <c r="H82" s="4"/>
      <c r="I82" s="158" t="s">
        <v>287</v>
      </c>
      <c r="J82" s="359">
        <f t="shared" si="4"/>
        <v>106642260921</v>
      </c>
      <c r="K82" s="359"/>
      <c r="L82" s="360"/>
      <c r="M82" s="158"/>
      <c r="N82" s="158"/>
      <c r="O82" s="158"/>
      <c r="P82" s="158"/>
      <c r="Q82" s="158"/>
      <c r="R82" s="158"/>
      <c r="S82" s="158"/>
      <c r="T82" s="158"/>
      <c r="U82" s="158"/>
      <c r="V82" s="158"/>
      <c r="W82" s="158"/>
      <c r="X82" s="158"/>
      <c r="Y82" s="158"/>
      <c r="Z82" s="158"/>
      <c r="AA82" s="158"/>
      <c r="AB82" s="158"/>
      <c r="AC82" s="158"/>
      <c r="AD82" s="158"/>
      <c r="AE82" s="213"/>
    </row>
    <row r="83" spans="1:31" ht="18.75" customHeight="1">
      <c r="A83" s="178">
        <f>+Auxiliar!A66</f>
        <v>800</v>
      </c>
      <c r="B83" s="233" t="str">
        <f>+Auxiliar!B66</f>
        <v>Transferencias</v>
      </c>
      <c r="C83" s="234"/>
      <c r="D83" s="103">
        <f>393458526918+2667264200</f>
        <v>396125791118</v>
      </c>
      <c r="E83" s="103">
        <f>80508470638+52984836</f>
        <v>80561455474</v>
      </c>
      <c r="F83" s="103">
        <f t="shared" si="3"/>
        <v>315564335644</v>
      </c>
      <c r="G83" s="93" t="s">
        <v>236</v>
      </c>
      <c r="H83" s="4"/>
      <c r="I83" s="158" t="s">
        <v>288</v>
      </c>
      <c r="J83" s="359">
        <f t="shared" si="4"/>
        <v>80561455474</v>
      </c>
      <c r="K83" s="359"/>
      <c r="L83" s="360"/>
      <c r="M83" s="158"/>
      <c r="N83" s="158"/>
      <c r="O83" s="158"/>
      <c r="P83" s="158"/>
      <c r="Q83" s="158"/>
      <c r="R83" s="158"/>
      <c r="S83" s="158"/>
      <c r="T83" s="158"/>
      <c r="U83" s="158"/>
      <c r="V83" s="158"/>
      <c r="W83" s="158"/>
      <c r="X83" s="158"/>
      <c r="Y83" s="158"/>
      <c r="Z83" s="158"/>
      <c r="AA83" s="158"/>
      <c r="AB83" s="158"/>
      <c r="AC83" s="158"/>
      <c r="AD83" s="158"/>
      <c r="AE83" s="213"/>
    </row>
    <row r="84" spans="1:31" ht="18.75" customHeight="1">
      <c r="A84" s="178">
        <f>+Auxiliar!A67</f>
        <v>900</v>
      </c>
      <c r="B84" s="233" t="str">
        <f>+Auxiliar!B67</f>
        <v>Otros Gastos</v>
      </c>
      <c r="C84" s="234"/>
      <c r="D84" s="103">
        <v>2973400000</v>
      </c>
      <c r="E84" s="103">
        <v>807459728</v>
      </c>
      <c r="F84" s="103">
        <f t="shared" si="3"/>
        <v>2165940272</v>
      </c>
      <c r="G84" s="93" t="s">
        <v>236</v>
      </c>
      <c r="H84" s="4"/>
      <c r="I84" s="158" t="s">
        <v>289</v>
      </c>
      <c r="J84" s="359">
        <f t="shared" si="4"/>
        <v>807459728</v>
      </c>
      <c r="K84" s="359"/>
      <c r="L84" s="360"/>
      <c r="M84" s="158"/>
      <c r="N84" s="158"/>
      <c r="O84" s="158"/>
      <c r="P84" s="158"/>
      <c r="Q84" s="158"/>
      <c r="R84" s="158"/>
      <c r="S84" s="158"/>
      <c r="T84" s="158"/>
      <c r="U84" s="158"/>
      <c r="V84" s="158"/>
      <c r="W84" s="158"/>
      <c r="X84" s="158"/>
      <c r="Y84" s="158"/>
      <c r="Z84" s="158"/>
      <c r="AA84" s="158"/>
      <c r="AB84" s="158"/>
      <c r="AC84" s="158"/>
      <c r="AD84" s="158"/>
      <c r="AE84" s="213"/>
    </row>
    <row r="85" spans="1:31" ht="192" customHeight="1">
      <c r="A85" s="231"/>
      <c r="B85" s="296"/>
      <c r="C85" s="296"/>
      <c r="D85" s="296"/>
      <c r="E85" s="296"/>
      <c r="F85" s="296"/>
      <c r="G85" s="296"/>
      <c r="H85" s="4"/>
      <c r="I85" s="158"/>
      <c r="J85" s="158"/>
      <c r="K85" s="158"/>
      <c r="L85" s="158"/>
      <c r="M85" s="158"/>
      <c r="N85" s="158"/>
      <c r="O85" s="158"/>
      <c r="P85" s="158"/>
      <c r="Q85" s="158"/>
      <c r="R85" s="158"/>
      <c r="S85" s="158"/>
      <c r="T85" s="158"/>
      <c r="U85" s="158"/>
      <c r="V85" s="158"/>
      <c r="W85" s="158"/>
      <c r="X85" s="158"/>
      <c r="Y85" s="158"/>
      <c r="Z85" s="158"/>
      <c r="AA85" s="158"/>
      <c r="AB85" s="158"/>
      <c r="AC85" s="158"/>
      <c r="AD85" s="158"/>
      <c r="AE85" s="213"/>
    </row>
    <row r="86" spans="1:31" s="9" customFormat="1" ht="15.6">
      <c r="A86" s="12"/>
      <c r="B86" s="12"/>
      <c r="C86" s="12"/>
      <c r="D86" s="12"/>
      <c r="E86" s="12"/>
      <c r="F86" s="12"/>
      <c r="G86" s="12"/>
      <c r="H86" s="8"/>
      <c r="I86" s="158"/>
      <c r="J86" s="158"/>
      <c r="K86" s="158"/>
      <c r="L86" s="357"/>
      <c r="M86" s="357"/>
      <c r="N86" s="357"/>
      <c r="O86" s="357"/>
      <c r="P86" s="357"/>
      <c r="Q86" s="357"/>
      <c r="R86" s="357"/>
      <c r="S86" s="357"/>
      <c r="T86" s="357"/>
      <c r="U86" s="357"/>
      <c r="V86" s="357"/>
      <c r="W86" s="357"/>
      <c r="X86" s="357"/>
      <c r="Y86" s="357"/>
      <c r="Z86" s="357"/>
      <c r="AA86" s="357"/>
      <c r="AB86" s="357"/>
      <c r="AC86" s="357"/>
      <c r="AD86" s="357"/>
      <c r="AE86" s="347"/>
    </row>
    <row r="87" spans="1:31" ht="18">
      <c r="A87" s="239" t="s">
        <v>91</v>
      </c>
      <c r="B87" s="239"/>
      <c r="C87" s="239"/>
      <c r="D87" s="239"/>
      <c r="E87" s="239"/>
      <c r="F87" s="239"/>
      <c r="G87" s="239"/>
      <c r="H87" s="4"/>
      <c r="I87" s="158"/>
      <c r="J87" s="158"/>
      <c r="K87" s="158"/>
      <c r="L87" s="158"/>
      <c r="M87" s="158"/>
      <c r="N87" s="158"/>
      <c r="O87" s="158"/>
      <c r="P87" s="158"/>
      <c r="Q87" s="158"/>
      <c r="R87" s="158"/>
      <c r="S87" s="158"/>
      <c r="T87" s="158"/>
      <c r="U87" s="158"/>
      <c r="V87" s="158"/>
      <c r="W87" s="158"/>
      <c r="X87" s="158"/>
      <c r="Y87" s="158"/>
      <c r="Z87" s="158"/>
      <c r="AA87" s="158"/>
      <c r="AB87" s="158"/>
      <c r="AC87" s="158"/>
      <c r="AD87" s="158"/>
      <c r="AE87" s="213"/>
    </row>
    <row r="88" spans="1:31" ht="18">
      <c r="A88" s="240" t="s">
        <v>117</v>
      </c>
      <c r="B88" s="240"/>
      <c r="C88" s="240"/>
      <c r="D88" s="240"/>
      <c r="E88" s="240"/>
      <c r="F88" s="240"/>
      <c r="G88" s="240"/>
      <c r="H88" s="4"/>
      <c r="I88" s="158"/>
      <c r="J88" s="158"/>
      <c r="K88" s="158"/>
      <c r="L88" s="158"/>
      <c r="M88" s="158"/>
      <c r="N88" s="158"/>
      <c r="O88" s="158"/>
      <c r="P88" s="158"/>
      <c r="Q88" s="158"/>
      <c r="R88" s="158"/>
      <c r="S88" s="158"/>
      <c r="T88" s="158"/>
      <c r="U88" s="158"/>
      <c r="V88" s="158"/>
      <c r="W88" s="158"/>
      <c r="X88" s="158"/>
      <c r="Y88" s="158"/>
      <c r="Z88" s="158"/>
      <c r="AA88" s="158"/>
      <c r="AB88" s="158"/>
      <c r="AC88" s="158"/>
      <c r="AD88" s="158"/>
      <c r="AE88" s="213"/>
    </row>
    <row r="89" spans="1:31" ht="31.2">
      <c r="A89" s="10" t="s">
        <v>21</v>
      </c>
      <c r="B89" s="10" t="s">
        <v>39</v>
      </c>
      <c r="C89" s="241" t="s">
        <v>22</v>
      </c>
      <c r="D89" s="241"/>
      <c r="E89" s="241" t="s">
        <v>40</v>
      </c>
      <c r="F89" s="241"/>
      <c r="G89" s="10" t="s">
        <v>41</v>
      </c>
      <c r="H89" s="4"/>
      <c r="I89" s="158"/>
      <c r="J89" s="158"/>
      <c r="K89" s="158"/>
      <c r="L89" s="158"/>
      <c r="M89" s="158"/>
      <c r="N89" s="158"/>
      <c r="O89" s="158"/>
      <c r="P89" s="158"/>
      <c r="Q89" s="158"/>
      <c r="R89" s="158"/>
      <c r="S89" s="158"/>
      <c r="T89" s="158"/>
      <c r="U89" s="158"/>
      <c r="V89" s="158"/>
      <c r="W89" s="158"/>
      <c r="X89" s="158"/>
      <c r="Y89" s="158"/>
      <c r="Z89" s="158"/>
      <c r="AA89" s="158"/>
      <c r="AB89" s="158"/>
      <c r="AC89" s="158"/>
      <c r="AD89" s="158"/>
      <c r="AE89" s="213"/>
    </row>
    <row r="90" spans="1:31" ht="31.5" customHeight="1">
      <c r="A90" s="25">
        <v>1</v>
      </c>
      <c r="B90" s="25" t="str">
        <f>+Auxiliar!B72</f>
        <v>Web Institucional</v>
      </c>
      <c r="C90" s="237" t="str">
        <f>+Auxiliar!C72</f>
        <v>Sitio web oficial para brindar información general sobre las actividades institucionales, ventos, noticias, normativas, oportunidades laborales y datos de contacto.</v>
      </c>
      <c r="D90" s="238"/>
      <c r="E90" s="236" t="str">
        <f>+Auxiliar!D72</f>
        <v>Secretaría General (Comunicaciones Institucionales)</v>
      </c>
      <c r="F90" s="236"/>
      <c r="G90" s="26" t="str">
        <f>+Auxiliar!E72</f>
        <v>Página Web</v>
      </c>
      <c r="H90" s="4"/>
      <c r="I90" s="158"/>
      <c r="J90" s="158"/>
      <c r="K90" s="158"/>
      <c r="L90" s="158"/>
      <c r="M90" s="158"/>
      <c r="N90" s="158"/>
      <c r="O90" s="158"/>
      <c r="P90" s="158"/>
      <c r="Q90" s="158"/>
      <c r="R90" s="158"/>
      <c r="S90" s="158"/>
      <c r="T90" s="158"/>
      <c r="U90" s="158"/>
      <c r="V90" s="158"/>
      <c r="W90" s="158"/>
      <c r="X90" s="158"/>
      <c r="Y90" s="158"/>
      <c r="Z90" s="158"/>
      <c r="AA90" s="158"/>
      <c r="AB90" s="158"/>
      <c r="AC90" s="158"/>
      <c r="AD90" s="158"/>
      <c r="AE90" s="213"/>
    </row>
    <row r="91" spans="1:31" ht="51" customHeight="1">
      <c r="A91" s="25">
        <f>+A90+1</f>
        <v>2</v>
      </c>
      <c r="B91" s="25" t="str">
        <f>+Auxiliar!B73</f>
        <v>Facebook</v>
      </c>
      <c r="C91" s="237" t="str">
        <f>+Auxiliar!C73</f>
        <v>Red Social utilizada para informaciones de carácter general y comunicación de eventos institucionales específicos.</v>
      </c>
      <c r="D91" s="238"/>
      <c r="E91" s="236" t="str">
        <f>+Auxiliar!D73</f>
        <v>Secretaría General (Comunicaciones Institucionales)</v>
      </c>
      <c r="F91" s="236"/>
      <c r="G91" s="26" t="str">
        <f>+Auxiliar!E73</f>
        <v>Redes Sociales</v>
      </c>
      <c r="H91" s="4"/>
      <c r="I91" s="158"/>
      <c r="J91" s="158"/>
      <c r="K91" s="158"/>
      <c r="L91" s="158"/>
      <c r="M91" s="158"/>
      <c r="N91" s="158"/>
      <c r="O91" s="158"/>
      <c r="P91" s="158"/>
      <c r="Q91" s="158"/>
      <c r="R91" s="158"/>
      <c r="S91" s="158"/>
      <c r="T91" s="158"/>
      <c r="U91" s="158"/>
      <c r="V91" s="158"/>
      <c r="W91" s="158"/>
      <c r="X91" s="158"/>
      <c r="Y91" s="158"/>
      <c r="Z91" s="158"/>
      <c r="AA91" s="158"/>
      <c r="AB91" s="158"/>
      <c r="AC91" s="158"/>
      <c r="AD91" s="158"/>
      <c r="AE91" s="213"/>
    </row>
    <row r="92" spans="1:31" ht="32.25" customHeight="1">
      <c r="A92" s="25">
        <f t="shared" ref="A92:A95" si="5">+A91+1</f>
        <v>3</v>
      </c>
      <c r="B92" s="25" t="str">
        <f>+Auxiliar!B74</f>
        <v>Correos electrónicos Institucionales</v>
      </c>
      <c r="C92" s="237" t="str">
        <f>+Auxiliar!C74</f>
        <v>Herramienta de comunicación e intercambio de información oficial para fines institucionales</v>
      </c>
      <c r="D92" s="238"/>
      <c r="E92" s="236" t="str">
        <f>+Auxiliar!D74</f>
        <v>Secretaría General (Comunicaciones Institucionales)</v>
      </c>
      <c r="F92" s="236"/>
      <c r="G92" s="26" t="str">
        <f>+Auxiliar!E74</f>
        <v>Página Web</v>
      </c>
      <c r="H92" s="4"/>
      <c r="I92" s="158"/>
      <c r="J92" s="158"/>
      <c r="K92" s="158"/>
      <c r="L92" s="158"/>
      <c r="M92" s="158"/>
      <c r="N92" s="158"/>
      <c r="O92" s="158"/>
      <c r="P92" s="158"/>
      <c r="Q92" s="158"/>
      <c r="R92" s="158"/>
      <c r="S92" s="158"/>
      <c r="T92" s="158"/>
      <c r="U92" s="158"/>
      <c r="V92" s="158"/>
      <c r="W92" s="158"/>
      <c r="X92" s="158"/>
      <c r="Y92" s="158"/>
      <c r="Z92" s="158"/>
      <c r="AA92" s="158"/>
      <c r="AB92" s="158"/>
      <c r="AC92" s="158"/>
      <c r="AD92" s="158"/>
      <c r="AE92" s="213"/>
    </row>
    <row r="93" spans="1:31" ht="45.75" customHeight="1">
      <c r="A93" s="25">
        <f t="shared" si="5"/>
        <v>4</v>
      </c>
      <c r="B93" s="25" t="str">
        <f>+Auxiliar!B75</f>
        <v>App Web</v>
      </c>
      <c r="C93" s="237" t="str">
        <f>+Auxiliar!C75</f>
        <v>Aplicativo informático de acceso exclusivo de Afiliados para consultar y/o descargar documentos o realizar gestiones.</v>
      </c>
      <c r="D93" s="238"/>
      <c r="E93" s="236" t="str">
        <f>+Auxiliar!D75</f>
        <v>Secretaría General (Comunicaciones Institucionales)</v>
      </c>
      <c r="F93" s="236"/>
      <c r="G93" s="26" t="str">
        <f>+Auxiliar!E75</f>
        <v>Buzón de SQR</v>
      </c>
      <c r="H93" s="4"/>
      <c r="I93" s="158"/>
      <c r="J93" s="158"/>
      <c r="K93" s="158"/>
      <c r="L93" s="158"/>
      <c r="M93" s="158"/>
      <c r="N93" s="158"/>
      <c r="O93" s="158"/>
      <c r="P93" s="158"/>
      <c r="Q93" s="158"/>
      <c r="R93" s="158"/>
      <c r="S93" s="158"/>
      <c r="T93" s="158"/>
      <c r="U93" s="158"/>
      <c r="V93" s="158"/>
      <c r="W93" s="158"/>
      <c r="X93" s="158"/>
      <c r="Y93" s="158"/>
      <c r="Z93" s="158"/>
      <c r="AA93" s="158"/>
      <c r="AB93" s="158"/>
      <c r="AC93" s="158"/>
      <c r="AD93" s="158"/>
      <c r="AE93" s="213"/>
    </row>
    <row r="94" spans="1:31" ht="30" customHeight="1">
      <c r="A94" s="25">
        <f t="shared" si="5"/>
        <v>5</v>
      </c>
      <c r="B94" s="25" t="str">
        <f>+Auxiliar!B76</f>
        <v>App móvil</v>
      </c>
      <c r="C94" s="237" t="str">
        <f>+Auxiliar!C76</f>
        <v>Aplicativo telefónico de acceso exclusivo de Afiliados.</v>
      </c>
      <c r="D94" s="238"/>
      <c r="E94" s="236" t="str">
        <f>+Auxiliar!D76</f>
        <v>Secretaría General (Comunicaciones Institucionales)</v>
      </c>
      <c r="F94" s="236"/>
      <c r="G94" s="26" t="str">
        <f>+Auxiliar!E76</f>
        <v>Buzón de SQR</v>
      </c>
      <c r="H94" s="4"/>
      <c r="I94" s="158"/>
      <c r="J94" s="158"/>
      <c r="K94" s="158"/>
      <c r="L94" s="158"/>
      <c r="M94" s="158"/>
      <c r="N94" s="158"/>
      <c r="O94" s="158"/>
      <c r="P94" s="158"/>
      <c r="Q94" s="158"/>
      <c r="R94" s="158"/>
      <c r="S94" s="158"/>
      <c r="T94" s="158"/>
      <c r="U94" s="158"/>
      <c r="V94" s="158"/>
      <c r="W94" s="158"/>
      <c r="X94" s="158"/>
      <c r="Y94" s="158"/>
      <c r="Z94" s="158"/>
      <c r="AA94" s="158"/>
      <c r="AB94" s="158"/>
      <c r="AC94" s="158"/>
      <c r="AD94" s="158"/>
      <c r="AE94" s="213"/>
    </row>
    <row r="95" spans="1:31" ht="31.5" customHeight="1">
      <c r="A95" s="25">
        <f t="shared" si="5"/>
        <v>6</v>
      </c>
      <c r="B95" s="25" t="str">
        <f>+Auxiliar!B77</f>
        <v>Canal You Tube</v>
      </c>
      <c r="C95" s="237" t="str">
        <f>+Auxiliar!C77</f>
        <v>Plataforma para transmitir exposiciones y/o presentaciones del Presidente</v>
      </c>
      <c r="D95" s="238"/>
      <c r="E95" s="236" t="str">
        <f>+Auxiliar!D77</f>
        <v>Secretaría General (Comunicaciones Institucionales)</v>
      </c>
      <c r="F95" s="236"/>
      <c r="G95" s="26" t="str">
        <f>+Auxiliar!E77</f>
        <v>You Tube</v>
      </c>
      <c r="H95" s="4"/>
      <c r="I95" s="158"/>
      <c r="J95" s="158"/>
      <c r="K95" s="158"/>
      <c r="L95" s="158"/>
      <c r="M95" s="158"/>
      <c r="N95" s="158"/>
      <c r="O95" s="158"/>
      <c r="P95" s="158"/>
      <c r="Q95" s="158"/>
      <c r="R95" s="158"/>
      <c r="S95" s="158"/>
      <c r="T95" s="158"/>
      <c r="U95" s="158"/>
      <c r="V95" s="158"/>
      <c r="W95" s="158"/>
      <c r="X95" s="158"/>
      <c r="Y95" s="158"/>
      <c r="Z95" s="158"/>
      <c r="AA95" s="158"/>
      <c r="AB95" s="158"/>
      <c r="AC95" s="158"/>
      <c r="AD95" s="158"/>
      <c r="AE95" s="213"/>
    </row>
    <row r="96" spans="1:31" ht="306" customHeight="1">
      <c r="A96" s="231"/>
      <c r="B96" s="296"/>
      <c r="C96" s="296"/>
      <c r="D96" s="296"/>
      <c r="E96" s="296"/>
      <c r="F96" s="296"/>
      <c r="G96" s="296"/>
      <c r="H96" s="4"/>
      <c r="I96" s="355"/>
      <c r="J96" s="158"/>
      <c r="K96" s="158"/>
      <c r="L96" s="368"/>
      <c r="M96" s="158"/>
      <c r="N96" s="158"/>
      <c r="O96" s="158"/>
      <c r="P96" s="158"/>
      <c r="Q96" s="158"/>
      <c r="R96" s="158"/>
      <c r="S96" s="158"/>
      <c r="T96" s="158"/>
      <c r="U96" s="158"/>
      <c r="V96" s="158"/>
      <c r="W96" s="158"/>
      <c r="X96" s="158"/>
      <c r="Y96" s="158"/>
      <c r="Z96" s="158"/>
      <c r="AA96" s="158"/>
      <c r="AB96" s="158"/>
      <c r="AC96" s="158"/>
      <c r="AD96" s="158"/>
      <c r="AE96" s="213"/>
    </row>
    <row r="97" spans="1:31" s="9" customFormat="1" ht="9.75" customHeight="1">
      <c r="A97" s="12"/>
      <c r="B97" s="12"/>
      <c r="C97" s="12"/>
      <c r="D97" s="12"/>
      <c r="E97" s="12"/>
      <c r="F97" s="12"/>
      <c r="G97" s="12"/>
      <c r="H97" s="8"/>
      <c r="I97" s="158"/>
      <c r="J97" s="357"/>
      <c r="K97" s="357"/>
      <c r="L97" s="357"/>
      <c r="M97" s="357"/>
      <c r="N97" s="357"/>
      <c r="O97" s="357"/>
      <c r="P97" s="357"/>
      <c r="Q97" s="357"/>
      <c r="R97" s="357"/>
      <c r="S97" s="357"/>
      <c r="T97" s="357"/>
      <c r="U97" s="357"/>
      <c r="V97" s="357"/>
      <c r="W97" s="357"/>
      <c r="X97" s="357"/>
      <c r="Y97" s="357"/>
      <c r="Z97" s="357"/>
      <c r="AA97" s="357"/>
      <c r="AB97" s="357"/>
      <c r="AC97" s="357"/>
      <c r="AD97" s="357"/>
      <c r="AE97" s="347"/>
    </row>
    <row r="98" spans="1:31" ht="18">
      <c r="A98" s="285" t="s">
        <v>84</v>
      </c>
      <c r="B98" s="286"/>
      <c r="C98" s="286"/>
      <c r="D98" s="286"/>
      <c r="E98" s="286"/>
      <c r="F98" s="286"/>
      <c r="G98" s="287"/>
      <c r="H98" s="4"/>
      <c r="I98" s="158"/>
      <c r="J98" s="158"/>
      <c r="K98" s="158"/>
      <c r="L98" s="158"/>
      <c r="M98" s="158"/>
      <c r="N98" s="158"/>
      <c r="O98" s="158"/>
      <c r="P98" s="158"/>
      <c r="Q98" s="158"/>
      <c r="R98" s="158"/>
      <c r="S98" s="158"/>
      <c r="T98" s="158"/>
      <c r="U98" s="158"/>
      <c r="V98" s="158"/>
      <c r="W98" s="158"/>
      <c r="X98" s="158"/>
      <c r="Y98" s="158"/>
      <c r="Z98" s="158"/>
      <c r="AA98" s="158"/>
      <c r="AB98" s="158"/>
      <c r="AC98" s="158"/>
      <c r="AD98" s="158"/>
      <c r="AE98" s="213"/>
    </row>
    <row r="99" spans="1:31" ht="15.6">
      <c r="A99" s="288" t="s">
        <v>69</v>
      </c>
      <c r="B99" s="289"/>
      <c r="C99" s="307" t="s">
        <v>22</v>
      </c>
      <c r="D99" s="308"/>
      <c r="E99" s="14" t="s">
        <v>64</v>
      </c>
      <c r="F99" s="307" t="s">
        <v>70</v>
      </c>
      <c r="G99" s="308"/>
      <c r="H99" s="4"/>
      <c r="I99" s="158"/>
      <c r="J99" s="158"/>
      <c r="K99" s="158"/>
      <c r="L99" s="158"/>
      <c r="M99" s="158"/>
      <c r="N99" s="158"/>
      <c r="O99" s="158"/>
      <c r="P99" s="158"/>
      <c r="Q99" s="158"/>
      <c r="R99" s="158"/>
      <c r="S99" s="158"/>
      <c r="T99" s="158"/>
      <c r="U99" s="158"/>
      <c r="V99" s="158"/>
      <c r="W99" s="158"/>
      <c r="X99" s="158"/>
      <c r="Y99" s="158"/>
      <c r="Z99" s="158"/>
      <c r="AA99" s="158"/>
      <c r="AB99" s="158"/>
      <c r="AC99" s="158"/>
      <c r="AD99" s="158"/>
      <c r="AE99" s="213"/>
    </row>
    <row r="100" spans="1:31" ht="18.75" customHeight="1">
      <c r="A100" s="283" t="str">
        <f>+Auxiliar!B81</f>
        <v>Misión y Visión Institucionales</v>
      </c>
      <c r="B100" s="284"/>
      <c r="C100" s="309" t="str">
        <f>+Auxiliar!C81</f>
        <v>Redacción bilingüe en Página Web</v>
      </c>
      <c r="D100" s="310"/>
      <c r="E100" s="58" t="str">
        <f>+Auxiliar!D81</f>
        <v>En proceso</v>
      </c>
      <c r="F100" s="311"/>
      <c r="G100" s="312"/>
      <c r="H100" s="4"/>
      <c r="I100" s="158"/>
      <c r="J100" s="158"/>
      <c r="K100" s="158"/>
      <c r="L100" s="158"/>
      <c r="M100" s="158"/>
      <c r="N100" s="158"/>
      <c r="O100" s="158"/>
      <c r="P100" s="158"/>
      <c r="Q100" s="158"/>
      <c r="R100" s="158"/>
      <c r="S100" s="158"/>
      <c r="T100" s="158"/>
      <c r="U100" s="158"/>
      <c r="V100" s="158"/>
      <c r="W100" s="158"/>
      <c r="X100" s="158"/>
      <c r="Y100" s="158"/>
      <c r="Z100" s="158"/>
      <c r="AA100" s="158"/>
      <c r="AB100" s="158"/>
      <c r="AC100" s="158"/>
      <c r="AD100" s="158"/>
      <c r="AE100" s="213"/>
    </row>
    <row r="101" spans="1:31" ht="33.75" customHeight="1">
      <c r="A101" s="283" t="str">
        <f>+Auxiliar!B82</f>
        <v>Manual de Rendición de Cuentas Bilingüe</v>
      </c>
      <c r="B101" s="284"/>
      <c r="C101" s="309" t="str">
        <f>+Auxiliar!C82</f>
        <v>Difusión por Página Web y por correo institucional</v>
      </c>
      <c r="D101" s="310"/>
      <c r="E101" s="58" t="str">
        <f>+Auxiliar!D82</f>
        <v>En proceso</v>
      </c>
      <c r="F101" s="311"/>
      <c r="G101" s="312"/>
      <c r="H101" s="4"/>
      <c r="I101" s="158"/>
      <c r="J101" s="158"/>
      <c r="K101" s="158"/>
      <c r="L101" s="158"/>
      <c r="M101" s="158"/>
      <c r="N101" s="158"/>
      <c r="O101" s="158"/>
      <c r="P101" s="158"/>
      <c r="Q101" s="158"/>
      <c r="R101" s="158"/>
      <c r="S101" s="158"/>
      <c r="T101" s="158"/>
      <c r="U101" s="158"/>
      <c r="V101" s="158"/>
      <c r="W101" s="158"/>
      <c r="X101" s="158"/>
      <c r="Y101" s="158"/>
      <c r="Z101" s="158"/>
      <c r="AA101" s="158"/>
      <c r="AB101" s="158"/>
      <c r="AC101" s="158"/>
      <c r="AD101" s="158"/>
      <c r="AE101" s="213"/>
    </row>
    <row r="102" spans="1:31" ht="18.75" customHeight="1">
      <c r="A102" s="283" t="str">
        <f>+Auxiliar!B83</f>
        <v>Buzón de Sugerencias, Quejas o Reclamos</v>
      </c>
      <c r="B102" s="284"/>
      <c r="C102" s="309" t="str">
        <f>+Auxiliar!C83</f>
        <v>Redacción bilingüe en Página Web</v>
      </c>
      <c r="D102" s="310"/>
      <c r="E102" s="58" t="str">
        <f>+Auxiliar!D83</f>
        <v>En proceso</v>
      </c>
      <c r="F102" s="311"/>
      <c r="G102" s="312"/>
      <c r="H102" s="4"/>
      <c r="I102" s="158"/>
      <c r="J102" s="158"/>
      <c r="K102" s="158"/>
      <c r="L102" s="158"/>
      <c r="M102" s="158"/>
      <c r="N102" s="158"/>
      <c r="O102" s="158"/>
      <c r="P102" s="158"/>
      <c r="Q102" s="158"/>
      <c r="R102" s="158"/>
      <c r="S102" s="158"/>
      <c r="T102" s="158"/>
      <c r="U102" s="158"/>
      <c r="V102" s="158"/>
      <c r="W102" s="158"/>
      <c r="X102" s="158"/>
      <c r="Y102" s="158"/>
      <c r="Z102" s="158"/>
      <c r="AA102" s="158"/>
      <c r="AB102" s="158"/>
      <c r="AC102" s="158"/>
      <c r="AD102" s="158"/>
      <c r="AE102" s="213"/>
    </row>
    <row r="103" spans="1:31" ht="10.5" hidden="1" customHeight="1">
      <c r="A103" s="231"/>
      <c r="B103" s="296"/>
      <c r="C103" s="296"/>
      <c r="D103" s="296"/>
      <c r="E103" s="296"/>
      <c r="F103" s="296"/>
      <c r="G103" s="296"/>
      <c r="H103" s="4"/>
      <c r="I103" s="355"/>
      <c r="J103" s="158"/>
      <c r="K103" s="158"/>
      <c r="L103" s="158"/>
      <c r="M103" s="158"/>
      <c r="N103" s="158"/>
      <c r="O103" s="158"/>
      <c r="P103" s="158"/>
      <c r="Q103" s="158"/>
      <c r="R103" s="158"/>
      <c r="S103" s="158"/>
      <c r="T103" s="158"/>
      <c r="U103" s="158"/>
      <c r="V103" s="158"/>
      <c r="W103" s="158"/>
      <c r="X103" s="158"/>
      <c r="Y103" s="158"/>
      <c r="Z103" s="158"/>
      <c r="AA103" s="158"/>
      <c r="AB103" s="158"/>
      <c r="AC103" s="158"/>
      <c r="AD103" s="158"/>
      <c r="AE103" s="213"/>
    </row>
    <row r="104" spans="1:31" ht="14.25" customHeight="1">
      <c r="A104" s="16"/>
      <c r="B104" s="17"/>
      <c r="C104" s="17"/>
      <c r="D104" s="17"/>
      <c r="E104" s="17"/>
      <c r="F104" s="17"/>
      <c r="G104" s="18"/>
      <c r="H104" s="8"/>
      <c r="I104" s="158"/>
      <c r="J104" s="158"/>
      <c r="K104" s="158"/>
      <c r="L104" s="158"/>
      <c r="M104" s="158"/>
      <c r="N104" s="158"/>
      <c r="O104" s="158"/>
      <c r="P104" s="158"/>
      <c r="Q104" s="158"/>
      <c r="R104" s="158"/>
      <c r="S104" s="158"/>
      <c r="T104" s="158"/>
      <c r="U104" s="158"/>
      <c r="V104" s="158"/>
      <c r="W104" s="158"/>
      <c r="X104" s="158"/>
      <c r="Y104" s="158"/>
      <c r="Z104" s="158"/>
      <c r="AA104" s="158"/>
      <c r="AB104" s="158"/>
      <c r="AC104" s="158"/>
      <c r="AD104" s="158"/>
      <c r="AE104" s="213"/>
    </row>
    <row r="105" spans="1:31" ht="18">
      <c r="A105" s="240" t="s">
        <v>183</v>
      </c>
      <c r="B105" s="240"/>
      <c r="C105" s="240"/>
      <c r="D105" s="240"/>
      <c r="E105" s="240"/>
      <c r="F105" s="240"/>
      <c r="G105" s="240"/>
      <c r="H105" s="4"/>
      <c r="I105" s="158"/>
      <c r="J105" s="158"/>
      <c r="K105" s="158"/>
      <c r="L105" s="158"/>
      <c r="M105" s="158"/>
      <c r="N105" s="158"/>
      <c r="O105" s="158"/>
      <c r="P105" s="158"/>
      <c r="Q105" s="158"/>
      <c r="R105" s="158"/>
      <c r="S105" s="158"/>
      <c r="T105" s="158"/>
      <c r="U105" s="158"/>
      <c r="V105" s="158"/>
      <c r="W105" s="158"/>
      <c r="X105" s="158"/>
      <c r="Y105" s="158"/>
      <c r="Z105" s="158"/>
      <c r="AA105" s="158"/>
      <c r="AB105" s="158"/>
      <c r="AC105" s="158"/>
      <c r="AD105" s="158"/>
      <c r="AE105" s="213"/>
    </row>
    <row r="106" spans="1:31" ht="49.5" customHeight="1">
      <c r="A106" s="10" t="s">
        <v>77</v>
      </c>
      <c r="B106" s="10" t="s">
        <v>97</v>
      </c>
      <c r="C106" s="10" t="s">
        <v>96</v>
      </c>
      <c r="D106" s="241" t="s">
        <v>76</v>
      </c>
      <c r="E106" s="241"/>
      <c r="F106" s="241"/>
      <c r="G106" s="15" t="s">
        <v>38</v>
      </c>
      <c r="H106" s="4"/>
      <c r="I106" s="355"/>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213"/>
    </row>
    <row r="107" spans="1:31" ht="30.75" customHeight="1">
      <c r="A107" s="229" t="s">
        <v>313</v>
      </c>
      <c r="B107" s="229" t="s">
        <v>313</v>
      </c>
      <c r="C107" s="229" t="s">
        <v>313</v>
      </c>
      <c r="D107" s="324" t="str">
        <f>+Auxiliar!E87</f>
        <v>Socializacion a traves del correo Intitucional</v>
      </c>
      <c r="E107" s="325"/>
      <c r="F107" s="326"/>
      <c r="G107" s="230" t="s">
        <v>313</v>
      </c>
      <c r="H107" s="4"/>
      <c r="I107" s="158"/>
      <c r="J107" s="158"/>
      <c r="K107" s="158"/>
      <c r="L107" s="158"/>
      <c r="M107" s="158"/>
      <c r="N107" s="158"/>
      <c r="O107" s="158"/>
      <c r="P107" s="158"/>
      <c r="Q107" s="158"/>
      <c r="R107" s="158"/>
      <c r="S107" s="158"/>
      <c r="T107" s="158"/>
      <c r="U107" s="158"/>
      <c r="V107" s="158"/>
      <c r="W107" s="158"/>
      <c r="X107" s="158"/>
      <c r="Y107" s="158"/>
      <c r="Z107" s="158"/>
      <c r="AA107" s="158"/>
      <c r="AB107" s="158"/>
      <c r="AC107" s="158"/>
      <c r="AD107" s="158"/>
      <c r="AE107" s="213"/>
    </row>
    <row r="108" spans="1:31" ht="15.6" hidden="1">
      <c r="A108" s="30"/>
      <c r="B108" s="30"/>
      <c r="C108" s="30"/>
      <c r="D108" s="324"/>
      <c r="E108" s="325"/>
      <c r="F108" s="326"/>
      <c r="G108" s="28"/>
      <c r="H108" s="4"/>
      <c r="I108" s="158"/>
      <c r="J108" s="158"/>
      <c r="K108" s="158"/>
      <c r="L108" s="158"/>
      <c r="M108" s="158"/>
      <c r="N108" s="158"/>
      <c r="O108" s="158"/>
      <c r="P108" s="158"/>
      <c r="Q108" s="158"/>
      <c r="R108" s="158"/>
      <c r="S108" s="158"/>
      <c r="T108" s="158"/>
      <c r="U108" s="158"/>
      <c r="V108" s="158"/>
      <c r="W108" s="158"/>
      <c r="X108" s="158"/>
      <c r="Y108" s="158"/>
      <c r="Z108" s="158"/>
      <c r="AA108" s="158"/>
      <c r="AB108" s="158"/>
      <c r="AC108" s="158"/>
      <c r="AD108" s="158"/>
      <c r="AE108" s="213"/>
    </row>
    <row r="109" spans="1:31" ht="15.75" hidden="1" customHeight="1">
      <c r="A109" s="231"/>
      <c r="B109" s="296"/>
      <c r="C109" s="296"/>
      <c r="D109" s="296"/>
      <c r="E109" s="296"/>
      <c r="F109" s="296"/>
      <c r="G109" s="296"/>
      <c r="H109" s="4"/>
      <c r="I109" s="158"/>
      <c r="J109" s="158"/>
      <c r="K109" s="158"/>
      <c r="L109" s="158"/>
      <c r="M109" s="158"/>
      <c r="N109" s="158"/>
      <c r="O109" s="158"/>
      <c r="P109" s="158"/>
      <c r="Q109" s="158"/>
      <c r="R109" s="158"/>
      <c r="S109" s="158"/>
      <c r="T109" s="158"/>
      <c r="U109" s="158"/>
      <c r="V109" s="158"/>
      <c r="W109" s="158"/>
      <c r="X109" s="158"/>
      <c r="Y109" s="158"/>
      <c r="Z109" s="158"/>
      <c r="AA109" s="158"/>
      <c r="AB109" s="158"/>
      <c r="AC109" s="158"/>
      <c r="AD109" s="158"/>
      <c r="AE109" s="213"/>
    </row>
    <row r="110" spans="1:31" ht="15.75" customHeight="1">
      <c r="A110" s="16"/>
      <c r="B110" s="17"/>
      <c r="C110" s="17"/>
      <c r="D110" s="17"/>
      <c r="E110" s="17"/>
      <c r="F110" s="17"/>
      <c r="G110" s="18"/>
      <c r="H110" s="8"/>
      <c r="I110" s="158"/>
      <c r="J110" s="158"/>
      <c r="K110" s="158"/>
      <c r="L110" s="158"/>
      <c r="M110" s="158"/>
      <c r="N110" s="158"/>
      <c r="O110" s="158"/>
      <c r="P110" s="158"/>
      <c r="Q110" s="158"/>
      <c r="R110" s="158"/>
      <c r="S110" s="158"/>
      <c r="T110" s="158"/>
      <c r="U110" s="158"/>
      <c r="V110" s="158"/>
      <c r="W110" s="158"/>
      <c r="X110" s="158"/>
      <c r="Y110" s="158"/>
      <c r="Z110" s="158"/>
      <c r="AA110" s="158"/>
      <c r="AB110" s="158"/>
      <c r="AC110" s="158"/>
      <c r="AD110" s="158"/>
      <c r="AE110" s="213"/>
    </row>
    <row r="111" spans="1:31" ht="19.5" customHeight="1">
      <c r="A111" s="321" t="s">
        <v>93</v>
      </c>
      <c r="B111" s="322"/>
      <c r="C111" s="322"/>
      <c r="D111" s="322"/>
      <c r="E111" s="322"/>
      <c r="F111" s="322"/>
      <c r="G111" s="323"/>
      <c r="H111" s="8"/>
      <c r="I111" s="158"/>
      <c r="J111" s="158"/>
      <c r="K111" s="158"/>
      <c r="L111" s="158"/>
      <c r="M111" s="158"/>
      <c r="N111" s="158"/>
      <c r="O111" s="158"/>
      <c r="P111" s="158"/>
      <c r="Q111" s="158"/>
      <c r="R111" s="158"/>
      <c r="S111" s="158"/>
      <c r="T111" s="158"/>
      <c r="U111" s="158"/>
      <c r="V111" s="158"/>
      <c r="W111" s="158"/>
      <c r="X111" s="158"/>
      <c r="Y111" s="158"/>
      <c r="Z111" s="158"/>
      <c r="AA111" s="158"/>
      <c r="AB111" s="158"/>
      <c r="AC111" s="158"/>
      <c r="AD111" s="158"/>
      <c r="AE111" s="213"/>
    </row>
    <row r="112" spans="1:31" s="20" customFormat="1" ht="18">
      <c r="A112" s="280" t="s">
        <v>94</v>
      </c>
      <c r="B112" s="281"/>
      <c r="C112" s="281"/>
      <c r="D112" s="281"/>
      <c r="E112" s="281"/>
      <c r="F112" s="281"/>
      <c r="G112" s="282"/>
      <c r="H112" s="19"/>
      <c r="I112" s="369"/>
      <c r="J112" s="369"/>
      <c r="K112" s="369"/>
      <c r="L112" s="369"/>
      <c r="M112" s="369"/>
      <c r="N112" s="369"/>
      <c r="O112" s="369"/>
      <c r="P112" s="369"/>
      <c r="Q112" s="369"/>
      <c r="R112" s="369"/>
      <c r="S112" s="369"/>
      <c r="T112" s="369"/>
      <c r="U112" s="369"/>
      <c r="V112" s="369"/>
      <c r="W112" s="369"/>
      <c r="X112" s="369"/>
      <c r="Y112" s="369"/>
      <c r="Z112" s="369"/>
      <c r="AA112" s="369"/>
      <c r="AB112" s="369"/>
      <c r="AC112" s="369"/>
      <c r="AD112" s="369"/>
      <c r="AE112" s="348"/>
    </row>
    <row r="113" spans="1:31" s="20" customFormat="1" ht="15.6">
      <c r="A113" s="288" t="s">
        <v>78</v>
      </c>
      <c r="B113" s="289"/>
      <c r="C113" s="291" t="s">
        <v>79</v>
      </c>
      <c r="D113" s="292"/>
      <c r="E113" s="288" t="s">
        <v>70</v>
      </c>
      <c r="F113" s="293"/>
      <c r="G113" s="289"/>
      <c r="H113" s="19"/>
      <c r="I113" s="355"/>
      <c r="J113" s="369"/>
      <c r="K113" s="369"/>
      <c r="L113" s="369"/>
      <c r="M113" s="369"/>
      <c r="N113" s="369"/>
      <c r="O113" s="369"/>
      <c r="P113" s="369"/>
      <c r="Q113" s="369"/>
      <c r="R113" s="369"/>
      <c r="S113" s="369"/>
      <c r="T113" s="369"/>
      <c r="U113" s="369"/>
      <c r="V113" s="369"/>
      <c r="W113" s="369"/>
      <c r="X113" s="369"/>
      <c r="Y113" s="369"/>
      <c r="Z113" s="369"/>
      <c r="AA113" s="369"/>
      <c r="AB113" s="369"/>
      <c r="AC113" s="369"/>
      <c r="AD113" s="369"/>
      <c r="AE113" s="348"/>
    </row>
    <row r="114" spans="1:31" s="20" customFormat="1" ht="31.5" customHeight="1">
      <c r="A114" s="297">
        <f>+Auxiliar!B93</f>
        <v>1</v>
      </c>
      <c r="B114" s="298"/>
      <c r="C114" s="294" t="s">
        <v>303</v>
      </c>
      <c r="D114" s="295"/>
      <c r="E114" s="315" t="s">
        <v>276</v>
      </c>
      <c r="F114" s="316"/>
      <c r="G114" s="317"/>
      <c r="H114" s="19"/>
      <c r="I114" s="369"/>
      <c r="J114" s="369"/>
      <c r="K114" s="369"/>
      <c r="L114" s="369"/>
      <c r="M114" s="369"/>
      <c r="N114" s="369"/>
      <c r="O114" s="369"/>
      <c r="P114" s="369"/>
      <c r="Q114" s="369"/>
      <c r="R114" s="369"/>
      <c r="S114" s="369"/>
      <c r="T114" s="369"/>
      <c r="U114" s="369"/>
      <c r="V114" s="369"/>
      <c r="W114" s="369"/>
      <c r="X114" s="369"/>
      <c r="Y114" s="369"/>
      <c r="Z114" s="369"/>
      <c r="AA114" s="369"/>
      <c r="AB114" s="369"/>
      <c r="AC114" s="369"/>
      <c r="AD114" s="369"/>
      <c r="AE114" s="348"/>
    </row>
    <row r="115" spans="1:31" s="20" customFormat="1" ht="15.6" hidden="1">
      <c r="A115" s="297" t="str">
        <f>+Auxiliar!B94</f>
        <v>----------------</v>
      </c>
      <c r="B115" s="298"/>
      <c r="C115" s="297" t="str">
        <f>+Auxiliar!C94</f>
        <v>----------------</v>
      </c>
      <c r="D115" s="298"/>
      <c r="E115" s="31"/>
      <c r="F115" s="32"/>
      <c r="G115" s="33"/>
      <c r="H115" s="19"/>
      <c r="I115" s="369"/>
      <c r="J115" s="369"/>
      <c r="K115" s="369"/>
      <c r="L115" s="369"/>
      <c r="M115" s="369"/>
      <c r="N115" s="369"/>
      <c r="O115" s="369"/>
      <c r="P115" s="369"/>
      <c r="Q115" s="369"/>
      <c r="R115" s="369"/>
      <c r="S115" s="369"/>
      <c r="T115" s="369"/>
      <c r="U115" s="369"/>
      <c r="V115" s="369"/>
      <c r="W115" s="369"/>
      <c r="X115" s="369"/>
      <c r="Y115" s="369"/>
      <c r="Z115" s="369"/>
      <c r="AA115" s="369"/>
      <c r="AB115" s="369"/>
      <c r="AC115" s="369"/>
      <c r="AD115" s="369"/>
      <c r="AE115" s="348"/>
    </row>
    <row r="116" spans="1:31" s="20" customFormat="1" ht="15.6" hidden="1">
      <c r="A116" s="297" t="str">
        <f>+Auxiliar!B95</f>
        <v>----------------</v>
      </c>
      <c r="B116" s="298"/>
      <c r="C116" s="297" t="str">
        <f>+Auxiliar!C95</f>
        <v>----------------</v>
      </c>
      <c r="D116" s="298"/>
      <c r="E116" s="31"/>
      <c r="F116" s="32"/>
      <c r="G116" s="33"/>
      <c r="H116" s="19"/>
      <c r="I116" s="369"/>
      <c r="J116" s="369"/>
      <c r="K116" s="369"/>
      <c r="L116" s="369"/>
      <c r="M116" s="369"/>
      <c r="N116" s="369"/>
      <c r="O116" s="369"/>
      <c r="P116" s="369"/>
      <c r="Q116" s="369"/>
      <c r="R116" s="369"/>
      <c r="S116" s="369"/>
      <c r="T116" s="369"/>
      <c r="U116" s="369"/>
      <c r="V116" s="369"/>
      <c r="W116" s="369"/>
      <c r="X116" s="369"/>
      <c r="Y116" s="369"/>
      <c r="Z116" s="369"/>
      <c r="AA116" s="369"/>
      <c r="AB116" s="369"/>
      <c r="AC116" s="369"/>
      <c r="AD116" s="369"/>
      <c r="AE116" s="348"/>
    </row>
    <row r="117" spans="1:31" s="20" customFormat="1" ht="15.6" hidden="1">
      <c r="A117" s="297"/>
      <c r="B117" s="298"/>
      <c r="C117" s="297"/>
      <c r="D117" s="298"/>
      <c r="E117" s="31"/>
      <c r="F117" s="32"/>
      <c r="G117" s="33"/>
      <c r="H117" s="19"/>
      <c r="I117" s="369"/>
      <c r="J117" s="369"/>
      <c r="K117" s="369"/>
      <c r="L117" s="369"/>
      <c r="M117" s="369"/>
      <c r="N117" s="369"/>
      <c r="O117" s="369"/>
      <c r="P117" s="369"/>
      <c r="Q117" s="369"/>
      <c r="R117" s="369"/>
      <c r="S117" s="369"/>
      <c r="T117" s="369"/>
      <c r="U117" s="369"/>
      <c r="V117" s="369"/>
      <c r="W117" s="369"/>
      <c r="X117" s="369"/>
      <c r="Y117" s="369"/>
      <c r="Z117" s="369"/>
      <c r="AA117" s="369"/>
      <c r="AB117" s="369"/>
      <c r="AC117" s="369"/>
      <c r="AD117" s="369"/>
      <c r="AE117" s="348"/>
    </row>
    <row r="118" spans="1:31" s="20" customFormat="1" ht="15.6" hidden="1">
      <c r="A118" s="297"/>
      <c r="B118" s="298"/>
      <c r="C118" s="297"/>
      <c r="D118" s="298"/>
      <c r="E118" s="31"/>
      <c r="F118" s="32"/>
      <c r="G118" s="33"/>
      <c r="H118" s="19"/>
      <c r="I118" s="369"/>
      <c r="J118" s="369"/>
      <c r="K118" s="369"/>
      <c r="L118" s="369"/>
      <c r="M118" s="369"/>
      <c r="N118" s="369"/>
      <c r="O118" s="369"/>
      <c r="P118" s="369"/>
      <c r="Q118" s="369"/>
      <c r="R118" s="369"/>
      <c r="S118" s="369"/>
      <c r="T118" s="369"/>
      <c r="U118" s="369"/>
      <c r="V118" s="369"/>
      <c r="W118" s="369"/>
      <c r="X118" s="369"/>
      <c r="Y118" s="369"/>
      <c r="Z118" s="369"/>
      <c r="AA118" s="369"/>
      <c r="AB118" s="369"/>
      <c r="AC118" s="369"/>
      <c r="AD118" s="369"/>
      <c r="AE118" s="348"/>
    </row>
    <row r="119" spans="1:31" s="21" customFormat="1" ht="15.6" hidden="1">
      <c r="A119" s="297"/>
      <c r="B119" s="298"/>
      <c r="C119" s="297"/>
      <c r="D119" s="298"/>
      <c r="E119" s="31"/>
      <c r="F119" s="32"/>
      <c r="G119" s="33"/>
      <c r="H119" s="19"/>
      <c r="I119" s="369"/>
      <c r="J119" s="370"/>
      <c r="K119" s="370"/>
      <c r="L119" s="370"/>
      <c r="M119" s="370"/>
      <c r="N119" s="370"/>
      <c r="O119" s="370"/>
      <c r="P119" s="370"/>
      <c r="Q119" s="370"/>
      <c r="R119" s="370"/>
      <c r="S119" s="370"/>
      <c r="T119" s="370"/>
      <c r="U119" s="370"/>
      <c r="V119" s="370"/>
      <c r="W119" s="370"/>
      <c r="X119" s="370"/>
      <c r="Y119" s="370"/>
      <c r="Z119" s="370"/>
      <c r="AA119" s="370"/>
      <c r="AB119" s="370"/>
      <c r="AC119" s="370"/>
      <c r="AD119" s="370"/>
      <c r="AE119" s="349"/>
    </row>
    <row r="120" spans="1:31" s="21" customFormat="1" ht="15.6" hidden="1">
      <c r="A120" s="297"/>
      <c r="B120" s="298"/>
      <c r="C120" s="297"/>
      <c r="D120" s="298"/>
      <c r="E120" s="31"/>
      <c r="F120" s="32"/>
      <c r="G120" s="33"/>
      <c r="H120" s="19"/>
      <c r="I120" s="369"/>
      <c r="J120" s="370"/>
      <c r="K120" s="370"/>
      <c r="L120" s="370"/>
      <c r="M120" s="370"/>
      <c r="N120" s="370"/>
      <c r="O120" s="370"/>
      <c r="P120" s="370"/>
      <c r="Q120" s="370"/>
      <c r="R120" s="370"/>
      <c r="S120" s="370"/>
      <c r="T120" s="370"/>
      <c r="U120" s="370"/>
      <c r="V120" s="370"/>
      <c r="W120" s="370"/>
      <c r="X120" s="370"/>
      <c r="Y120" s="370"/>
      <c r="Z120" s="370"/>
      <c r="AA120" s="370"/>
      <c r="AB120" s="370"/>
      <c r="AC120" s="370"/>
      <c r="AD120" s="370"/>
      <c r="AE120" s="349"/>
    </row>
    <row r="121" spans="1:31" ht="6.75" hidden="1" customHeight="1">
      <c r="A121" s="231"/>
      <c r="B121" s="296"/>
      <c r="C121" s="296"/>
      <c r="D121" s="296"/>
      <c r="E121" s="296"/>
      <c r="F121" s="296"/>
      <c r="G121" s="296"/>
      <c r="H121" s="4"/>
      <c r="I121" s="158"/>
      <c r="J121" s="158"/>
      <c r="K121" s="158"/>
      <c r="L121" s="158"/>
      <c r="M121" s="158"/>
      <c r="N121" s="158"/>
      <c r="O121" s="158"/>
      <c r="P121" s="158"/>
      <c r="Q121" s="158"/>
      <c r="R121" s="158"/>
      <c r="S121" s="158"/>
      <c r="T121" s="158"/>
      <c r="U121" s="158"/>
      <c r="V121" s="158"/>
      <c r="W121" s="158"/>
      <c r="X121" s="158"/>
      <c r="Y121" s="158"/>
      <c r="Z121" s="158"/>
      <c r="AA121" s="158"/>
      <c r="AB121" s="158"/>
      <c r="AC121" s="158"/>
      <c r="AD121" s="158"/>
      <c r="AE121" s="213"/>
    </row>
    <row r="122" spans="1:31" ht="17.25" customHeight="1">
      <c r="A122" s="11"/>
      <c r="B122" s="12"/>
      <c r="C122" s="12"/>
      <c r="D122" s="12"/>
      <c r="E122" s="12"/>
      <c r="F122" s="12"/>
      <c r="G122" s="12"/>
      <c r="H122" s="4"/>
      <c r="I122" s="158"/>
      <c r="J122" s="158"/>
      <c r="K122" s="158"/>
      <c r="L122" s="158"/>
      <c r="M122" s="158"/>
      <c r="N122" s="158"/>
      <c r="O122" s="158"/>
      <c r="P122" s="158"/>
      <c r="Q122" s="158"/>
      <c r="R122" s="158"/>
      <c r="S122" s="158"/>
      <c r="T122" s="158"/>
      <c r="U122" s="158"/>
      <c r="V122" s="158"/>
      <c r="W122" s="158"/>
      <c r="X122" s="158"/>
      <c r="Y122" s="158"/>
      <c r="Z122" s="158"/>
      <c r="AA122" s="158"/>
      <c r="AB122" s="158"/>
      <c r="AC122" s="158"/>
      <c r="AD122" s="158"/>
      <c r="AE122" s="213"/>
    </row>
    <row r="123" spans="1:31" ht="18">
      <c r="A123" s="240" t="s">
        <v>138</v>
      </c>
      <c r="B123" s="240"/>
      <c r="C123" s="240"/>
      <c r="D123" s="240"/>
      <c r="E123" s="240"/>
      <c r="F123" s="240"/>
      <c r="G123" s="240"/>
      <c r="H123" s="4"/>
      <c r="I123" s="158"/>
      <c r="J123" s="158"/>
      <c r="K123" s="158"/>
      <c r="L123" s="158"/>
      <c r="M123" s="158"/>
      <c r="N123" s="158"/>
      <c r="O123" s="158"/>
      <c r="P123" s="158"/>
      <c r="Q123" s="158"/>
      <c r="R123" s="158"/>
      <c r="S123" s="158"/>
      <c r="T123" s="158"/>
      <c r="U123" s="158"/>
      <c r="V123" s="158"/>
      <c r="W123" s="158"/>
      <c r="X123" s="158"/>
      <c r="Y123" s="158"/>
      <c r="Z123" s="158"/>
      <c r="AA123" s="158"/>
      <c r="AB123" s="158"/>
      <c r="AC123" s="158"/>
      <c r="AD123" s="158"/>
      <c r="AE123" s="213"/>
    </row>
    <row r="124" spans="1:31" ht="31.2">
      <c r="A124" s="10" t="s">
        <v>71</v>
      </c>
      <c r="B124" s="10" t="s">
        <v>72</v>
      </c>
      <c r="C124" s="241" t="s">
        <v>75</v>
      </c>
      <c r="D124" s="241"/>
      <c r="E124" s="10" t="s">
        <v>73</v>
      </c>
      <c r="F124" s="241" t="s">
        <v>74</v>
      </c>
      <c r="G124" s="241"/>
      <c r="H124" s="4"/>
      <c r="I124" s="355"/>
      <c r="J124" s="158"/>
      <c r="K124" s="158"/>
      <c r="L124" s="158"/>
      <c r="M124" s="158"/>
      <c r="N124" s="158"/>
      <c r="O124" s="158"/>
      <c r="P124" s="158"/>
      <c r="Q124" s="158"/>
      <c r="R124" s="158"/>
      <c r="S124" s="158"/>
      <c r="T124" s="158"/>
      <c r="U124" s="158"/>
      <c r="V124" s="158"/>
      <c r="W124" s="158"/>
      <c r="X124" s="158"/>
      <c r="Y124" s="158"/>
      <c r="Z124" s="158"/>
      <c r="AA124" s="158"/>
      <c r="AB124" s="158"/>
      <c r="AC124" s="158"/>
      <c r="AD124" s="158"/>
      <c r="AE124" s="213"/>
    </row>
    <row r="125" spans="1:31" ht="15.6">
      <c r="A125" s="25" t="str">
        <f>+Auxiliar!B99</f>
        <v xml:space="preserve">En proceso </v>
      </c>
      <c r="B125" s="25" t="str">
        <f>+Auxiliar!C99</f>
        <v>----------------</v>
      </c>
      <c r="C125" s="235" t="str">
        <f>+Auxiliar!D99</f>
        <v>----------------</v>
      </c>
      <c r="D125" s="235"/>
      <c r="E125" s="25" t="str">
        <f>+Auxiliar!E99</f>
        <v>----------------</v>
      </c>
      <c r="F125" s="299" t="s">
        <v>304</v>
      </c>
      <c r="G125" s="300"/>
      <c r="H125" s="4"/>
      <c r="I125" s="158"/>
      <c r="J125" s="361"/>
      <c r="K125" s="158"/>
      <c r="L125" s="158"/>
      <c r="M125" s="158"/>
      <c r="N125" s="158"/>
      <c r="O125" s="158"/>
      <c r="P125" s="158"/>
      <c r="Q125" s="158"/>
      <c r="R125" s="158"/>
      <c r="S125" s="158"/>
      <c r="T125" s="158"/>
      <c r="U125" s="158"/>
      <c r="V125" s="158"/>
      <c r="W125" s="158"/>
      <c r="X125" s="158"/>
      <c r="Y125" s="158"/>
      <c r="Z125" s="158"/>
      <c r="AA125" s="158"/>
      <c r="AB125" s="158"/>
      <c r="AC125" s="158"/>
      <c r="AD125" s="158"/>
      <c r="AE125" s="213"/>
    </row>
    <row r="126" spans="1:31" ht="15.6" hidden="1">
      <c r="A126" s="25" t="str">
        <f>+Auxiliar!B100</f>
        <v>----------------</v>
      </c>
      <c r="B126" s="25" t="str">
        <f>+Auxiliar!C100</f>
        <v>----------------</v>
      </c>
      <c r="C126" s="235" t="str">
        <f>+Auxiliar!D100</f>
        <v>----------------</v>
      </c>
      <c r="D126" s="235"/>
      <c r="E126" s="25" t="str">
        <f>+Auxiliar!E100</f>
        <v>----------------</v>
      </c>
      <c r="F126" s="235"/>
      <c r="G126" s="235"/>
      <c r="H126" s="4"/>
      <c r="I126" s="158"/>
      <c r="J126" s="158"/>
      <c r="K126" s="158"/>
      <c r="L126" s="158"/>
      <c r="M126" s="158"/>
      <c r="N126" s="158"/>
      <c r="O126" s="158"/>
      <c r="P126" s="158"/>
      <c r="Q126" s="158"/>
      <c r="R126" s="158"/>
      <c r="S126" s="158"/>
      <c r="T126" s="158"/>
      <c r="U126" s="158"/>
      <c r="V126" s="158"/>
      <c r="W126" s="158"/>
      <c r="X126" s="158"/>
      <c r="Y126" s="158"/>
      <c r="Z126" s="158"/>
      <c r="AA126" s="158"/>
      <c r="AB126" s="158"/>
      <c r="AC126" s="158"/>
      <c r="AD126" s="158"/>
      <c r="AE126" s="213"/>
    </row>
    <row r="127" spans="1:31" ht="15.6" hidden="1">
      <c r="A127" s="25" t="str">
        <f>+Auxiliar!B101</f>
        <v>----------------</v>
      </c>
      <c r="B127" s="25" t="str">
        <f>+Auxiliar!C101</f>
        <v>----------------</v>
      </c>
      <c r="C127" s="235" t="str">
        <f>+Auxiliar!D101</f>
        <v>----------------</v>
      </c>
      <c r="D127" s="235"/>
      <c r="E127" s="25" t="str">
        <f>+Auxiliar!E101</f>
        <v>----------------</v>
      </c>
      <c r="F127" s="235"/>
      <c r="G127" s="235"/>
      <c r="H127" s="4"/>
      <c r="I127" s="158"/>
      <c r="J127" s="158"/>
      <c r="K127" s="158"/>
      <c r="L127" s="158"/>
      <c r="M127" s="158"/>
      <c r="N127" s="158"/>
      <c r="O127" s="158"/>
      <c r="P127" s="158"/>
      <c r="Q127" s="158"/>
      <c r="R127" s="158"/>
      <c r="S127" s="158"/>
      <c r="T127" s="158"/>
      <c r="U127" s="158"/>
      <c r="V127" s="158"/>
      <c r="W127" s="158"/>
      <c r="X127" s="158"/>
      <c r="Y127" s="158"/>
      <c r="Z127" s="158"/>
      <c r="AA127" s="158"/>
      <c r="AB127" s="158"/>
      <c r="AC127" s="158"/>
      <c r="AD127" s="158"/>
      <c r="AE127" s="213"/>
    </row>
    <row r="128" spans="1:31" ht="15.6" hidden="1">
      <c r="A128" s="29" t="s">
        <v>45</v>
      </c>
      <c r="B128" s="29"/>
      <c r="C128" s="235"/>
      <c r="D128" s="235"/>
      <c r="E128" s="29"/>
      <c r="F128" s="235"/>
      <c r="G128" s="235"/>
      <c r="H128" s="4"/>
      <c r="I128" s="158"/>
      <c r="J128" s="158"/>
      <c r="K128" s="158"/>
      <c r="L128" s="158"/>
      <c r="M128" s="158"/>
      <c r="N128" s="158"/>
      <c r="O128" s="158"/>
      <c r="P128" s="158"/>
      <c r="Q128" s="158"/>
      <c r="R128" s="158"/>
      <c r="S128" s="158"/>
      <c r="T128" s="158"/>
      <c r="U128" s="158"/>
      <c r="V128" s="158"/>
      <c r="W128" s="158"/>
      <c r="X128" s="158"/>
      <c r="Y128" s="158"/>
      <c r="Z128" s="158"/>
      <c r="AA128" s="158"/>
      <c r="AB128" s="158"/>
      <c r="AC128" s="158"/>
      <c r="AD128" s="158"/>
      <c r="AE128" s="213"/>
    </row>
    <row r="129" spans="1:31" ht="15.6" hidden="1">
      <c r="A129" s="29"/>
      <c r="B129" s="29"/>
      <c r="C129" s="235"/>
      <c r="D129" s="235"/>
      <c r="E129" s="26"/>
      <c r="F129" s="235"/>
      <c r="G129" s="235"/>
      <c r="H129" s="4"/>
      <c r="I129" s="158"/>
      <c r="J129" s="158"/>
      <c r="K129" s="158"/>
      <c r="L129" s="158"/>
      <c r="M129" s="158"/>
      <c r="N129" s="158"/>
      <c r="O129" s="158"/>
      <c r="P129" s="158"/>
      <c r="Q129" s="158"/>
      <c r="R129" s="158"/>
      <c r="S129" s="158"/>
      <c r="T129" s="158"/>
      <c r="U129" s="158"/>
      <c r="V129" s="158"/>
      <c r="W129" s="158"/>
      <c r="X129" s="158"/>
      <c r="Y129" s="158"/>
      <c r="Z129" s="158"/>
      <c r="AA129" s="158"/>
      <c r="AB129" s="158"/>
      <c r="AC129" s="158"/>
      <c r="AD129" s="158"/>
      <c r="AE129" s="213"/>
    </row>
    <row r="130" spans="1:31" ht="15.6" hidden="1">
      <c r="A130" s="27"/>
      <c r="B130" s="27"/>
      <c r="C130" s="242"/>
      <c r="D130" s="244"/>
      <c r="E130" s="26"/>
      <c r="F130" s="235"/>
      <c r="G130" s="235"/>
      <c r="H130" s="4"/>
      <c r="I130" s="158"/>
      <c r="J130" s="158"/>
      <c r="K130" s="158"/>
      <c r="L130" s="158"/>
      <c r="M130" s="158"/>
      <c r="N130" s="158"/>
      <c r="O130" s="158"/>
      <c r="P130" s="158"/>
      <c r="Q130" s="158"/>
      <c r="R130" s="158"/>
      <c r="S130" s="158"/>
      <c r="T130" s="158"/>
      <c r="U130" s="158"/>
      <c r="V130" s="158"/>
      <c r="W130" s="158"/>
      <c r="X130" s="158"/>
      <c r="Y130" s="158"/>
      <c r="Z130" s="158"/>
      <c r="AA130" s="158"/>
      <c r="AB130" s="158"/>
      <c r="AC130" s="158"/>
      <c r="AD130" s="158"/>
      <c r="AE130" s="213"/>
    </row>
    <row r="131" spans="1:31" ht="15.6" hidden="1">
      <c r="A131" s="231"/>
      <c r="B131" s="296"/>
      <c r="C131" s="296"/>
      <c r="D131" s="296"/>
      <c r="E131" s="296"/>
      <c r="F131" s="296"/>
      <c r="G131" s="296"/>
      <c r="H131" s="4"/>
      <c r="I131" s="158"/>
      <c r="J131" s="158"/>
      <c r="K131" s="158"/>
      <c r="L131" s="158"/>
      <c r="M131" s="158"/>
      <c r="N131" s="158"/>
      <c r="O131" s="158"/>
      <c r="P131" s="158"/>
      <c r="Q131" s="158"/>
      <c r="R131" s="158"/>
      <c r="S131" s="158"/>
      <c r="T131" s="158"/>
      <c r="U131" s="158"/>
      <c r="V131" s="158"/>
      <c r="W131" s="158"/>
      <c r="X131" s="158"/>
      <c r="Y131" s="158"/>
      <c r="Z131" s="158"/>
      <c r="AA131" s="158"/>
      <c r="AB131" s="158"/>
      <c r="AC131" s="158"/>
      <c r="AD131" s="158"/>
      <c r="AE131" s="213"/>
    </row>
    <row r="132" spans="1:31" ht="15.6">
      <c r="A132" s="22"/>
      <c r="B132" s="22"/>
      <c r="C132" s="22"/>
      <c r="D132" s="22"/>
      <c r="E132" s="4"/>
      <c r="F132" s="4"/>
      <c r="G132" s="4"/>
      <c r="H132" s="4"/>
      <c r="I132" s="158"/>
      <c r="J132" s="158"/>
      <c r="K132" s="158"/>
      <c r="L132" s="158"/>
      <c r="M132" s="158"/>
      <c r="N132" s="158"/>
      <c r="O132" s="158"/>
      <c r="P132" s="158"/>
      <c r="Q132" s="158"/>
      <c r="R132" s="158"/>
      <c r="S132" s="158"/>
      <c r="T132" s="158"/>
      <c r="U132" s="158"/>
      <c r="V132" s="158"/>
      <c r="W132" s="158"/>
      <c r="X132" s="158"/>
      <c r="Y132" s="158"/>
      <c r="Z132" s="158"/>
      <c r="AA132" s="158"/>
      <c r="AB132" s="158"/>
      <c r="AC132" s="158"/>
      <c r="AD132" s="158"/>
      <c r="AE132" s="213"/>
    </row>
    <row r="133" spans="1:31" ht="18">
      <c r="A133" s="248" t="s">
        <v>95</v>
      </c>
      <c r="B133" s="290"/>
      <c r="C133" s="290"/>
      <c r="D133" s="290"/>
      <c r="E133" s="290"/>
      <c r="F133" s="290"/>
      <c r="G133" s="290"/>
      <c r="H133" s="4"/>
      <c r="I133" s="158"/>
      <c r="J133" s="158"/>
      <c r="K133" s="158"/>
      <c r="L133" s="158"/>
      <c r="M133" s="158"/>
      <c r="N133" s="158"/>
      <c r="O133" s="158"/>
      <c r="P133" s="158"/>
      <c r="Q133" s="158"/>
      <c r="R133" s="158"/>
      <c r="S133" s="158"/>
      <c r="T133" s="158"/>
      <c r="U133" s="158"/>
      <c r="V133" s="158"/>
      <c r="W133" s="158"/>
      <c r="X133" s="158"/>
      <c r="Y133" s="158"/>
      <c r="Z133" s="158"/>
      <c r="AA133" s="158"/>
      <c r="AB133" s="158"/>
      <c r="AC133" s="158"/>
      <c r="AD133" s="158"/>
      <c r="AE133" s="213"/>
    </row>
    <row r="134" spans="1:31" ht="18">
      <c r="A134" s="240" t="s">
        <v>140</v>
      </c>
      <c r="B134" s="240"/>
      <c r="C134" s="240"/>
      <c r="D134" s="240"/>
      <c r="E134" s="240"/>
      <c r="F134" s="240"/>
      <c r="G134" s="240"/>
      <c r="H134" s="4"/>
      <c r="I134" s="158"/>
      <c r="J134" s="158"/>
      <c r="K134" s="158"/>
      <c r="L134" s="158"/>
      <c r="M134" s="158"/>
      <c r="N134" s="158"/>
      <c r="O134" s="158"/>
      <c r="P134" s="158"/>
      <c r="Q134" s="158"/>
      <c r="R134" s="158"/>
      <c r="S134" s="158"/>
      <c r="T134" s="158"/>
      <c r="U134" s="158"/>
      <c r="V134" s="158"/>
      <c r="W134" s="158"/>
      <c r="X134" s="158"/>
      <c r="Y134" s="158"/>
      <c r="Z134" s="158"/>
      <c r="AA134" s="158"/>
      <c r="AB134" s="158"/>
      <c r="AC134" s="158"/>
      <c r="AD134" s="158"/>
      <c r="AE134" s="213"/>
    </row>
    <row r="135" spans="1:31" ht="15.6">
      <c r="A135" s="10" t="s">
        <v>42</v>
      </c>
      <c r="B135" s="10" t="s">
        <v>43</v>
      </c>
      <c r="C135" s="241" t="s">
        <v>22</v>
      </c>
      <c r="D135" s="241"/>
      <c r="E135" s="10" t="s">
        <v>44</v>
      </c>
      <c r="F135" s="241" t="s">
        <v>66</v>
      </c>
      <c r="G135" s="241"/>
      <c r="H135" s="4"/>
      <c r="I135" s="158"/>
      <c r="J135" s="158"/>
      <c r="K135" s="158"/>
      <c r="L135" s="158"/>
      <c r="M135" s="158"/>
      <c r="N135" s="158"/>
      <c r="O135" s="158"/>
      <c r="P135" s="158"/>
      <c r="Q135" s="158"/>
      <c r="R135" s="158"/>
      <c r="S135" s="158"/>
      <c r="T135" s="158"/>
      <c r="U135" s="158"/>
      <c r="V135" s="158"/>
      <c r="W135" s="158"/>
      <c r="X135" s="158"/>
      <c r="Y135" s="158"/>
      <c r="Z135" s="158"/>
      <c r="AA135" s="158"/>
      <c r="AB135" s="158"/>
      <c r="AC135" s="158"/>
      <c r="AD135" s="158"/>
      <c r="AE135" s="213"/>
    </row>
    <row r="136" spans="1:31" ht="15.6">
      <c r="A136" s="25" t="str">
        <f>+Auxiliar!B105</f>
        <v>----------------</v>
      </c>
      <c r="B136" s="25" t="str">
        <f>+Auxiliar!C105</f>
        <v>----------------</v>
      </c>
      <c r="C136" s="235" t="str">
        <f>+Auxiliar!D105</f>
        <v>----------------</v>
      </c>
      <c r="D136" s="235"/>
      <c r="E136" s="25" t="str">
        <f>+Auxiliar!E105</f>
        <v>----------------</v>
      </c>
      <c r="F136" s="246" t="s">
        <v>212</v>
      </c>
      <c r="G136" s="235"/>
      <c r="H136" s="4"/>
      <c r="I136" s="158"/>
      <c r="J136" s="158"/>
      <c r="K136" s="158"/>
      <c r="L136" s="158"/>
      <c r="M136" s="158"/>
      <c r="N136" s="158"/>
      <c r="O136" s="158"/>
      <c r="P136" s="158"/>
      <c r="Q136" s="158"/>
      <c r="R136" s="158"/>
      <c r="S136" s="158"/>
      <c r="T136" s="158"/>
      <c r="U136" s="158"/>
      <c r="V136" s="158"/>
      <c r="W136" s="158"/>
      <c r="X136" s="158"/>
      <c r="Y136" s="158"/>
      <c r="Z136" s="158"/>
      <c r="AA136" s="158"/>
      <c r="AB136" s="158"/>
      <c r="AC136" s="158"/>
      <c r="AD136" s="158"/>
      <c r="AE136" s="213"/>
    </row>
    <row r="137" spans="1:31" ht="15.6" hidden="1">
      <c r="A137" s="25"/>
      <c r="B137" s="25"/>
      <c r="C137" s="235"/>
      <c r="D137" s="235"/>
      <c r="E137" s="29"/>
      <c r="F137" s="235"/>
      <c r="G137" s="235"/>
      <c r="H137" s="4"/>
      <c r="I137" s="158"/>
      <c r="J137" s="158"/>
      <c r="K137" s="158"/>
      <c r="L137" s="158"/>
      <c r="M137" s="158"/>
      <c r="N137" s="158"/>
      <c r="O137" s="158"/>
      <c r="P137" s="158"/>
      <c r="Q137" s="158"/>
      <c r="R137" s="158"/>
      <c r="S137" s="158"/>
      <c r="T137" s="158"/>
      <c r="U137" s="158"/>
      <c r="V137" s="158"/>
      <c r="W137" s="158"/>
      <c r="X137" s="158"/>
      <c r="Y137" s="158"/>
      <c r="Z137" s="158"/>
      <c r="AA137" s="158"/>
      <c r="AB137" s="158"/>
      <c r="AC137" s="158"/>
      <c r="AD137" s="158"/>
      <c r="AE137" s="213"/>
    </row>
    <row r="138" spans="1:31" ht="15.6" hidden="1">
      <c r="A138" s="29"/>
      <c r="B138" s="29"/>
      <c r="C138" s="235"/>
      <c r="D138" s="235"/>
      <c r="E138" s="29"/>
      <c r="F138" s="235"/>
      <c r="G138" s="235"/>
      <c r="H138" s="4"/>
      <c r="I138" s="158"/>
      <c r="J138" s="158"/>
      <c r="K138" s="158"/>
      <c r="L138" s="158"/>
      <c r="M138" s="158"/>
      <c r="N138" s="158"/>
      <c r="O138" s="158"/>
      <c r="P138" s="158"/>
      <c r="Q138" s="158"/>
      <c r="R138" s="158"/>
      <c r="S138" s="158"/>
      <c r="T138" s="158"/>
      <c r="U138" s="158"/>
      <c r="V138" s="158"/>
      <c r="W138" s="158"/>
      <c r="X138" s="158"/>
      <c r="Y138" s="158"/>
      <c r="Z138" s="158"/>
      <c r="AA138" s="158"/>
      <c r="AB138" s="158"/>
      <c r="AC138" s="158"/>
      <c r="AD138" s="158"/>
      <c r="AE138" s="213"/>
    </row>
    <row r="139" spans="1:31" ht="15.6" hidden="1">
      <c r="A139" s="29" t="s">
        <v>45</v>
      </c>
      <c r="B139" s="29"/>
      <c r="C139" s="235"/>
      <c r="D139" s="235"/>
      <c r="E139" s="29"/>
      <c r="F139" s="235"/>
      <c r="G139" s="235"/>
      <c r="H139" s="4"/>
      <c r="I139" s="158"/>
      <c r="J139" s="158"/>
      <c r="K139" s="158"/>
      <c r="L139" s="158"/>
      <c r="M139" s="158"/>
      <c r="N139" s="158"/>
      <c r="O139" s="158"/>
      <c r="P139" s="158"/>
      <c r="Q139" s="158"/>
      <c r="R139" s="158"/>
      <c r="S139" s="158"/>
      <c r="T139" s="158"/>
      <c r="U139" s="158"/>
      <c r="V139" s="158"/>
      <c r="W139" s="158"/>
      <c r="X139" s="158"/>
      <c r="Y139" s="158"/>
      <c r="Z139" s="158"/>
      <c r="AA139" s="158"/>
      <c r="AB139" s="158"/>
      <c r="AC139" s="158"/>
      <c r="AD139" s="158"/>
      <c r="AE139" s="213"/>
    </row>
    <row r="140" spans="1:31" ht="15.6" hidden="1">
      <c r="A140" s="29"/>
      <c r="B140" s="29"/>
      <c r="C140" s="235"/>
      <c r="D140" s="235"/>
      <c r="E140" s="26"/>
      <c r="F140" s="235"/>
      <c r="G140" s="235"/>
      <c r="H140" s="4"/>
      <c r="I140" s="158"/>
      <c r="J140" s="158"/>
      <c r="K140" s="158"/>
      <c r="L140" s="158"/>
      <c r="M140" s="158"/>
      <c r="N140" s="158"/>
      <c r="O140" s="158"/>
      <c r="P140" s="158"/>
      <c r="Q140" s="158"/>
      <c r="R140" s="158"/>
      <c r="S140" s="158"/>
      <c r="T140" s="158"/>
      <c r="U140" s="158"/>
      <c r="V140" s="158"/>
      <c r="W140" s="158"/>
      <c r="X140" s="158"/>
      <c r="Y140" s="158"/>
      <c r="Z140" s="158"/>
      <c r="AA140" s="158"/>
      <c r="AB140" s="158"/>
      <c r="AC140" s="158"/>
      <c r="AD140" s="158"/>
      <c r="AE140" s="213"/>
    </row>
    <row r="141" spans="1:31" ht="15.6" hidden="1">
      <c r="A141" s="27"/>
      <c r="B141" s="27"/>
      <c r="C141" s="242"/>
      <c r="D141" s="244"/>
      <c r="E141" s="26"/>
      <c r="F141" s="235"/>
      <c r="G141" s="235"/>
      <c r="H141" s="4"/>
      <c r="I141" s="158"/>
      <c r="J141" s="158"/>
      <c r="K141" s="158"/>
      <c r="L141" s="158"/>
      <c r="M141" s="158"/>
      <c r="N141" s="158"/>
      <c r="O141" s="158"/>
      <c r="P141" s="158"/>
      <c r="Q141" s="158"/>
      <c r="R141" s="158"/>
      <c r="S141" s="158"/>
      <c r="T141" s="158"/>
      <c r="U141" s="158"/>
      <c r="V141" s="158"/>
      <c r="W141" s="158"/>
      <c r="X141" s="158"/>
      <c r="Y141" s="158"/>
      <c r="Z141" s="158"/>
      <c r="AA141" s="158"/>
      <c r="AB141" s="158"/>
      <c r="AC141" s="158"/>
      <c r="AD141" s="158"/>
      <c r="AE141" s="213"/>
    </row>
    <row r="142" spans="1:31" ht="15.6">
      <c r="A142" s="304" t="s">
        <v>211</v>
      </c>
      <c r="B142" s="304"/>
      <c r="C142" s="304"/>
      <c r="D142" s="304"/>
      <c r="E142" s="304"/>
      <c r="F142" s="304"/>
      <c r="G142" s="304"/>
      <c r="H142" s="4"/>
      <c r="I142" s="355"/>
      <c r="J142" s="158"/>
      <c r="K142" s="158"/>
      <c r="L142" s="158"/>
      <c r="M142" s="158"/>
      <c r="N142" s="158"/>
      <c r="O142" s="158"/>
      <c r="P142" s="158"/>
      <c r="Q142" s="158"/>
      <c r="R142" s="158"/>
      <c r="S142" s="158"/>
      <c r="T142" s="158"/>
      <c r="U142" s="158"/>
      <c r="V142" s="158"/>
      <c r="W142" s="158"/>
      <c r="X142" s="158"/>
      <c r="Y142" s="158"/>
      <c r="Z142" s="158"/>
      <c r="AA142" s="158"/>
      <c r="AB142" s="158"/>
      <c r="AC142" s="158"/>
      <c r="AD142" s="158"/>
      <c r="AE142" s="213"/>
    </row>
    <row r="143" spans="1:31" s="9" customFormat="1" ht="13.5" customHeight="1">
      <c r="A143" s="12"/>
      <c r="B143" s="12"/>
      <c r="C143" s="12"/>
      <c r="D143" s="12"/>
      <c r="E143" s="12"/>
      <c r="F143" s="12"/>
      <c r="G143" s="12"/>
      <c r="H143" s="8"/>
      <c r="I143" s="158"/>
      <c r="J143" s="357"/>
      <c r="K143" s="357"/>
      <c r="L143" s="357"/>
      <c r="M143" s="357"/>
      <c r="N143" s="357"/>
      <c r="O143" s="357"/>
      <c r="P143" s="357"/>
      <c r="Q143" s="357"/>
      <c r="R143" s="357"/>
      <c r="S143" s="357"/>
      <c r="T143" s="357"/>
      <c r="U143" s="357"/>
      <c r="V143" s="357"/>
      <c r="W143" s="357"/>
      <c r="X143" s="357"/>
      <c r="Y143" s="357"/>
      <c r="Z143" s="357"/>
      <c r="AA143" s="357"/>
      <c r="AB143" s="357"/>
      <c r="AC143" s="357"/>
      <c r="AD143" s="357"/>
      <c r="AE143" s="347"/>
    </row>
    <row r="144" spans="1:31" ht="18">
      <c r="A144" s="239" t="s">
        <v>85</v>
      </c>
      <c r="B144" s="239"/>
      <c r="C144" s="239"/>
      <c r="D144" s="239"/>
      <c r="E144" s="239"/>
      <c r="F144" s="239"/>
      <c r="G144" s="239"/>
      <c r="H144" s="4"/>
      <c r="I144" s="158"/>
      <c r="J144" s="158"/>
      <c r="K144" s="158"/>
      <c r="L144" s="158"/>
      <c r="M144" s="158"/>
      <c r="N144" s="158"/>
      <c r="O144" s="158"/>
      <c r="P144" s="158"/>
      <c r="Q144" s="158"/>
      <c r="R144" s="158"/>
      <c r="S144" s="158"/>
      <c r="T144" s="158"/>
      <c r="U144" s="158"/>
      <c r="V144" s="158"/>
      <c r="W144" s="158"/>
      <c r="X144" s="158"/>
      <c r="Y144" s="158"/>
      <c r="Z144" s="158"/>
      <c r="AA144" s="158"/>
      <c r="AB144" s="158"/>
      <c r="AC144" s="158"/>
      <c r="AD144" s="158"/>
      <c r="AE144" s="213"/>
    </row>
    <row r="145" spans="1:31" ht="18">
      <c r="A145" s="240" t="s">
        <v>86</v>
      </c>
      <c r="B145" s="240"/>
      <c r="C145" s="240"/>
      <c r="D145" s="240"/>
      <c r="E145" s="240"/>
      <c r="F145" s="240"/>
      <c r="G145" s="240"/>
      <c r="H145" s="4"/>
      <c r="I145" s="158"/>
      <c r="J145" s="158"/>
      <c r="K145" s="158"/>
      <c r="L145" s="158"/>
      <c r="M145" s="158"/>
      <c r="N145" s="158"/>
      <c r="O145" s="158"/>
      <c r="P145" s="158"/>
      <c r="Q145" s="158"/>
      <c r="R145" s="158"/>
      <c r="S145" s="158"/>
      <c r="T145" s="158"/>
      <c r="U145" s="158"/>
      <c r="V145" s="158"/>
      <c r="W145" s="158"/>
      <c r="X145" s="158"/>
      <c r="Y145" s="158"/>
      <c r="Z145" s="158"/>
      <c r="AA145" s="158"/>
      <c r="AB145" s="158"/>
      <c r="AC145" s="158"/>
      <c r="AD145" s="158"/>
      <c r="AE145" s="213"/>
    </row>
    <row r="146" spans="1:31" ht="15.6">
      <c r="A146" s="245" t="s">
        <v>46</v>
      </c>
      <c r="B146" s="245"/>
      <c r="C146" s="245"/>
      <c r="D146" s="245"/>
      <c r="E146" s="245"/>
      <c r="F146" s="245"/>
      <c r="G146" s="245"/>
      <c r="H146" s="4"/>
      <c r="I146" s="158"/>
      <c r="J146" s="158"/>
      <c r="K146" s="158"/>
      <c r="L146" s="158"/>
      <c r="M146" s="158"/>
      <c r="N146" s="158"/>
      <c r="O146" s="158"/>
      <c r="P146" s="158"/>
      <c r="Q146" s="158"/>
      <c r="R146" s="158"/>
      <c r="S146" s="158"/>
      <c r="T146" s="158"/>
      <c r="U146" s="158"/>
      <c r="V146" s="158"/>
      <c r="W146" s="158"/>
      <c r="X146" s="158"/>
      <c r="Y146" s="158"/>
      <c r="Z146" s="158"/>
      <c r="AA146" s="158"/>
      <c r="AB146" s="158"/>
      <c r="AC146" s="158"/>
      <c r="AD146" s="158"/>
      <c r="AE146" s="213"/>
    </row>
    <row r="147" spans="1:31" ht="15.6">
      <c r="A147" s="13" t="s">
        <v>67</v>
      </c>
      <c r="B147" s="15" t="s">
        <v>64</v>
      </c>
      <c r="C147" s="245" t="s">
        <v>22</v>
      </c>
      <c r="D147" s="245"/>
      <c r="E147" s="245"/>
      <c r="F147" s="241" t="s">
        <v>47</v>
      </c>
      <c r="G147" s="241"/>
      <c r="H147" s="4"/>
      <c r="I147" s="158"/>
      <c r="J147" s="158"/>
      <c r="K147" s="158"/>
      <c r="L147" s="158"/>
      <c r="M147" s="158"/>
      <c r="N147" s="158"/>
      <c r="O147" s="158"/>
      <c r="P147" s="158"/>
      <c r="Q147" s="158"/>
      <c r="R147" s="158"/>
      <c r="S147" s="158"/>
      <c r="T147" s="158"/>
      <c r="U147" s="158"/>
      <c r="V147" s="158"/>
      <c r="W147" s="158"/>
      <c r="X147" s="158"/>
      <c r="Y147" s="158"/>
      <c r="Z147" s="158"/>
      <c r="AA147" s="158"/>
      <c r="AB147" s="158"/>
      <c r="AC147" s="158"/>
      <c r="AD147" s="158"/>
      <c r="AE147" s="213"/>
    </row>
    <row r="148" spans="1:31" ht="15.6">
      <c r="A148" s="26" t="s">
        <v>115</v>
      </c>
      <c r="B148" s="26" t="s">
        <v>115</v>
      </c>
      <c r="C148" s="296"/>
      <c r="D148" s="296"/>
      <c r="E148" s="296"/>
      <c r="F148" s="246" t="s">
        <v>301</v>
      </c>
      <c r="G148" s="235"/>
      <c r="H148" s="4"/>
      <c r="I148" s="158"/>
      <c r="J148" s="158"/>
      <c r="K148" s="158"/>
      <c r="L148" s="158"/>
      <c r="M148" s="158"/>
      <c r="N148" s="158"/>
      <c r="O148" s="158"/>
      <c r="P148" s="158"/>
      <c r="Q148" s="158"/>
      <c r="R148" s="158"/>
      <c r="S148" s="158"/>
      <c r="T148" s="158"/>
      <c r="U148" s="158"/>
      <c r="V148" s="158"/>
      <c r="W148" s="158"/>
      <c r="X148" s="158"/>
      <c r="Y148" s="158"/>
      <c r="Z148" s="158"/>
      <c r="AA148" s="158"/>
      <c r="AB148" s="158"/>
      <c r="AC148" s="158"/>
      <c r="AD148" s="158"/>
      <c r="AE148" s="213"/>
    </row>
    <row r="149" spans="1:31" ht="15.6" hidden="1">
      <c r="A149" s="26"/>
      <c r="B149" s="26"/>
      <c r="C149" s="296"/>
      <c r="D149" s="296"/>
      <c r="E149" s="296"/>
      <c r="F149" s="235"/>
      <c r="G149" s="235"/>
      <c r="H149" s="4"/>
      <c r="I149" s="158"/>
      <c r="J149" s="158"/>
      <c r="K149" s="158"/>
      <c r="L149" s="158"/>
      <c r="M149" s="158"/>
      <c r="N149" s="158"/>
      <c r="O149" s="158"/>
      <c r="P149" s="158"/>
      <c r="Q149" s="158"/>
      <c r="R149" s="158"/>
      <c r="S149" s="158"/>
      <c r="T149" s="158"/>
      <c r="U149" s="158"/>
      <c r="V149" s="158"/>
      <c r="W149" s="158"/>
      <c r="X149" s="158"/>
      <c r="Y149" s="158"/>
      <c r="Z149" s="158"/>
      <c r="AA149" s="158"/>
      <c r="AB149" s="158"/>
      <c r="AC149" s="158"/>
      <c r="AD149" s="158"/>
      <c r="AE149" s="213"/>
    </row>
    <row r="150" spans="1:31" ht="15.6" hidden="1">
      <c r="A150" s="26"/>
      <c r="B150" s="26"/>
      <c r="C150" s="296"/>
      <c r="D150" s="296"/>
      <c r="E150" s="296"/>
      <c r="F150" s="235"/>
      <c r="G150" s="235"/>
      <c r="H150" s="4"/>
      <c r="I150" s="158"/>
      <c r="J150" s="158"/>
      <c r="K150" s="158"/>
      <c r="L150" s="158"/>
      <c r="M150" s="158"/>
      <c r="N150" s="158"/>
      <c r="O150" s="158"/>
      <c r="P150" s="158"/>
      <c r="Q150" s="158"/>
      <c r="R150" s="158"/>
      <c r="S150" s="158"/>
      <c r="T150" s="158"/>
      <c r="U150" s="158"/>
      <c r="V150" s="158"/>
      <c r="W150" s="158"/>
      <c r="X150" s="158"/>
      <c r="Y150" s="158"/>
      <c r="Z150" s="158"/>
      <c r="AA150" s="158"/>
      <c r="AB150" s="158"/>
      <c r="AC150" s="158"/>
      <c r="AD150" s="158"/>
      <c r="AE150" s="213"/>
    </row>
    <row r="151" spans="1:31" ht="15.6" hidden="1">
      <c r="A151" s="26"/>
      <c r="B151" s="26"/>
      <c r="C151" s="296"/>
      <c r="D151" s="296"/>
      <c r="E151" s="296"/>
      <c r="F151" s="235"/>
      <c r="G151" s="235"/>
      <c r="H151" s="4"/>
      <c r="I151" s="158"/>
      <c r="J151" s="158"/>
      <c r="K151" s="158"/>
      <c r="L151" s="158"/>
      <c r="M151" s="158"/>
      <c r="N151" s="158"/>
      <c r="O151" s="158"/>
      <c r="P151" s="158"/>
      <c r="Q151" s="158"/>
      <c r="R151" s="158"/>
      <c r="S151" s="158"/>
      <c r="T151" s="158"/>
      <c r="U151" s="158"/>
      <c r="V151" s="158"/>
      <c r="W151" s="158"/>
      <c r="X151" s="158"/>
      <c r="Y151" s="158"/>
      <c r="Z151" s="158"/>
      <c r="AA151" s="158"/>
      <c r="AB151" s="158"/>
      <c r="AC151" s="158"/>
      <c r="AD151" s="158"/>
      <c r="AE151" s="213"/>
    </row>
    <row r="152" spans="1:31" ht="15.6">
      <c r="A152" s="231"/>
      <c r="B152" s="296"/>
      <c r="C152" s="296"/>
      <c r="D152" s="296"/>
      <c r="E152" s="296"/>
      <c r="F152" s="296"/>
      <c r="G152" s="296"/>
      <c r="H152" s="4"/>
      <c r="I152" s="355"/>
      <c r="J152" s="158"/>
      <c r="K152" s="158"/>
      <c r="L152" s="158"/>
      <c r="M152" s="158"/>
      <c r="N152" s="158"/>
      <c r="O152" s="158"/>
      <c r="P152" s="158"/>
      <c r="Q152" s="158"/>
      <c r="R152" s="158"/>
      <c r="S152" s="158"/>
      <c r="T152" s="158"/>
      <c r="U152" s="158"/>
      <c r="V152" s="158"/>
      <c r="W152" s="158"/>
      <c r="X152" s="158"/>
      <c r="Y152" s="158"/>
      <c r="Z152" s="158"/>
      <c r="AA152" s="158"/>
      <c r="AB152" s="158"/>
      <c r="AC152" s="158"/>
      <c r="AD152" s="158"/>
      <c r="AE152" s="213"/>
    </row>
    <row r="153" spans="1:31" ht="12" customHeight="1">
      <c r="A153" s="4"/>
      <c r="B153" s="4"/>
      <c r="C153" s="4"/>
      <c r="D153" s="4"/>
      <c r="E153" s="4"/>
      <c r="F153" s="4"/>
      <c r="G153" s="4"/>
      <c r="H153" s="4"/>
      <c r="I153" s="158"/>
      <c r="J153" s="158"/>
      <c r="K153" s="158"/>
      <c r="L153" s="158"/>
      <c r="M153" s="158"/>
      <c r="N153" s="158"/>
      <c r="O153" s="158"/>
      <c r="P153" s="158"/>
      <c r="Q153" s="158"/>
      <c r="R153" s="158"/>
      <c r="S153" s="158"/>
      <c r="T153" s="158"/>
      <c r="U153" s="158"/>
      <c r="V153" s="158"/>
      <c r="W153" s="158"/>
      <c r="X153" s="158"/>
      <c r="Y153" s="158"/>
      <c r="Z153" s="158"/>
      <c r="AA153" s="158"/>
      <c r="AB153" s="158"/>
      <c r="AC153" s="158"/>
      <c r="AD153" s="158"/>
      <c r="AE153" s="213"/>
    </row>
    <row r="154" spans="1:31" s="7" customFormat="1" ht="15.6">
      <c r="A154" s="245" t="s">
        <v>48</v>
      </c>
      <c r="B154" s="245"/>
      <c r="C154" s="245"/>
      <c r="D154" s="245"/>
      <c r="E154" s="245"/>
      <c r="F154" s="245"/>
      <c r="G154" s="245"/>
      <c r="H154" s="6"/>
      <c r="I154" s="364"/>
      <c r="J154" s="364"/>
      <c r="K154" s="364"/>
      <c r="L154" s="364"/>
      <c r="M154" s="364"/>
      <c r="N154" s="364"/>
      <c r="O154" s="364"/>
      <c r="P154" s="364"/>
      <c r="Q154" s="364"/>
      <c r="R154" s="364"/>
      <c r="S154" s="364"/>
      <c r="T154" s="364"/>
      <c r="U154" s="364"/>
      <c r="V154" s="364"/>
      <c r="W154" s="364"/>
      <c r="X154" s="364"/>
      <c r="Y154" s="364"/>
      <c r="Z154" s="364"/>
      <c r="AA154" s="364"/>
      <c r="AB154" s="364"/>
      <c r="AC154" s="364"/>
      <c r="AD154" s="364"/>
      <c r="AE154" s="350"/>
    </row>
    <row r="155" spans="1:31" s="7" customFormat="1" ht="15.75" customHeight="1">
      <c r="A155" s="13" t="s">
        <v>67</v>
      </c>
      <c r="B155" s="15" t="s">
        <v>64</v>
      </c>
      <c r="C155" s="245" t="s">
        <v>22</v>
      </c>
      <c r="D155" s="245"/>
      <c r="E155" s="245"/>
      <c r="F155" s="241" t="s">
        <v>47</v>
      </c>
      <c r="G155" s="241"/>
      <c r="H155" s="6"/>
      <c r="I155" s="364"/>
      <c r="J155" s="364"/>
      <c r="K155" s="364"/>
      <c r="L155" s="364"/>
      <c r="M155" s="364"/>
      <c r="N155" s="364"/>
      <c r="O155" s="364"/>
      <c r="P155" s="364"/>
      <c r="Q155" s="364"/>
      <c r="R155" s="364"/>
      <c r="S155" s="364"/>
      <c r="T155" s="364"/>
      <c r="U155" s="364"/>
      <c r="V155" s="364"/>
      <c r="W155" s="364"/>
      <c r="X155" s="364"/>
      <c r="Y155" s="364"/>
      <c r="Z155" s="364"/>
      <c r="AA155" s="364"/>
      <c r="AB155" s="364"/>
      <c r="AC155" s="364"/>
      <c r="AD155" s="364"/>
      <c r="AE155" s="350"/>
    </row>
    <row r="156" spans="1:31" ht="15.6">
      <c r="A156" s="26" t="s">
        <v>115</v>
      </c>
      <c r="B156" s="26" t="s">
        <v>115</v>
      </c>
      <c r="C156" s="296"/>
      <c r="D156" s="296"/>
      <c r="E156" s="296"/>
      <c r="F156" s="246" t="s">
        <v>301</v>
      </c>
      <c r="G156" s="235"/>
      <c r="H156" s="4"/>
      <c r="I156" s="158"/>
      <c r="J156" s="158"/>
      <c r="K156" s="158"/>
      <c r="L156" s="158"/>
      <c r="M156" s="158"/>
      <c r="N156" s="158"/>
      <c r="O156" s="158"/>
      <c r="P156" s="158"/>
      <c r="Q156" s="158"/>
      <c r="R156" s="158"/>
      <c r="S156" s="158"/>
      <c r="T156" s="158"/>
      <c r="U156" s="158"/>
      <c r="V156" s="158"/>
      <c r="W156" s="158"/>
      <c r="X156" s="158"/>
      <c r="Y156" s="158"/>
      <c r="Z156" s="158"/>
      <c r="AA156" s="158"/>
      <c r="AB156" s="158"/>
      <c r="AC156" s="158"/>
      <c r="AD156" s="158"/>
      <c r="AE156" s="213"/>
    </row>
    <row r="157" spans="1:31" ht="15.6" hidden="1">
      <c r="A157" s="26"/>
      <c r="B157" s="26"/>
      <c r="C157" s="296"/>
      <c r="D157" s="296"/>
      <c r="E157" s="296"/>
      <c r="F157" s="235"/>
      <c r="G157" s="235"/>
      <c r="H157" s="4"/>
      <c r="I157" s="158"/>
      <c r="J157" s="158"/>
      <c r="K157" s="158"/>
      <c r="L157" s="158"/>
      <c r="M157" s="158"/>
      <c r="N157" s="158"/>
      <c r="O157" s="158"/>
      <c r="P157" s="158"/>
      <c r="Q157" s="158"/>
      <c r="R157" s="158"/>
      <c r="S157" s="158"/>
      <c r="T157" s="158"/>
      <c r="U157" s="158"/>
      <c r="V157" s="158"/>
      <c r="W157" s="158"/>
      <c r="X157" s="158"/>
      <c r="Y157" s="158"/>
      <c r="Z157" s="158"/>
      <c r="AA157" s="158"/>
      <c r="AB157" s="158"/>
      <c r="AC157" s="158"/>
      <c r="AD157" s="158"/>
      <c r="AE157" s="213"/>
    </row>
    <row r="158" spans="1:31" ht="15.6" hidden="1">
      <c r="A158" s="26"/>
      <c r="B158" s="26"/>
      <c r="C158" s="296"/>
      <c r="D158" s="296"/>
      <c r="E158" s="296"/>
      <c r="F158" s="235"/>
      <c r="G158" s="235"/>
      <c r="H158" s="4"/>
      <c r="I158" s="158"/>
      <c r="J158" s="158"/>
      <c r="K158" s="158"/>
      <c r="L158" s="158"/>
      <c r="M158" s="158"/>
      <c r="N158" s="158"/>
      <c r="O158" s="158"/>
      <c r="P158" s="158"/>
      <c r="Q158" s="158"/>
      <c r="R158" s="158"/>
      <c r="S158" s="158"/>
      <c r="T158" s="158"/>
      <c r="U158" s="158"/>
      <c r="V158" s="158"/>
      <c r="W158" s="158"/>
      <c r="X158" s="158"/>
      <c r="Y158" s="158"/>
      <c r="Z158" s="158"/>
      <c r="AA158" s="158"/>
      <c r="AB158" s="158"/>
      <c r="AC158" s="158"/>
      <c r="AD158" s="158"/>
      <c r="AE158" s="213"/>
    </row>
    <row r="159" spans="1:31" ht="15.6" hidden="1">
      <c r="A159" s="26"/>
      <c r="B159" s="26"/>
      <c r="C159" s="296"/>
      <c r="D159" s="296"/>
      <c r="E159" s="296"/>
      <c r="F159" s="235"/>
      <c r="G159" s="235"/>
      <c r="H159" s="4"/>
      <c r="I159" s="158"/>
      <c r="J159" s="158"/>
      <c r="K159" s="158"/>
      <c r="L159" s="158"/>
      <c r="M159" s="158"/>
      <c r="N159" s="158"/>
      <c r="O159" s="158"/>
      <c r="P159" s="158"/>
      <c r="Q159" s="158"/>
      <c r="R159" s="158"/>
      <c r="S159" s="158"/>
      <c r="T159" s="158"/>
      <c r="U159" s="158"/>
      <c r="V159" s="158"/>
      <c r="W159" s="158"/>
      <c r="X159" s="158"/>
      <c r="Y159" s="158"/>
      <c r="Z159" s="158"/>
      <c r="AA159" s="158"/>
      <c r="AB159" s="158"/>
      <c r="AC159" s="158"/>
      <c r="AD159" s="158"/>
      <c r="AE159" s="213"/>
    </row>
    <row r="160" spans="1:31" ht="15.6">
      <c r="A160" s="231"/>
      <c r="B160" s="296"/>
      <c r="C160" s="296"/>
      <c r="D160" s="296"/>
      <c r="E160" s="296"/>
      <c r="F160" s="296"/>
      <c r="G160" s="296"/>
      <c r="H160" s="4"/>
      <c r="I160" s="355"/>
      <c r="J160" s="158"/>
      <c r="K160" s="158"/>
      <c r="L160" s="158"/>
      <c r="M160" s="158"/>
      <c r="N160" s="158"/>
      <c r="O160" s="158"/>
      <c r="P160" s="158"/>
      <c r="Q160" s="158"/>
      <c r="R160" s="158"/>
      <c r="S160" s="158"/>
      <c r="T160" s="158"/>
      <c r="U160" s="158"/>
      <c r="V160" s="158"/>
      <c r="W160" s="158"/>
      <c r="X160" s="158"/>
      <c r="Y160" s="158"/>
      <c r="Z160" s="158"/>
      <c r="AA160" s="158"/>
      <c r="AB160" s="158"/>
      <c r="AC160" s="158"/>
      <c r="AD160" s="158"/>
      <c r="AE160" s="213"/>
    </row>
    <row r="161" spans="1:31" ht="6.75" customHeight="1">
      <c r="A161" s="4"/>
      <c r="B161" s="4"/>
      <c r="C161" s="4"/>
      <c r="D161" s="4"/>
      <c r="E161" s="4"/>
      <c r="F161" s="4"/>
      <c r="G161" s="4"/>
      <c r="H161" s="4"/>
      <c r="I161" s="355"/>
      <c r="J161" s="158"/>
      <c r="K161" s="158"/>
      <c r="L161" s="158"/>
      <c r="M161" s="158"/>
      <c r="N161" s="158"/>
      <c r="O161" s="158"/>
      <c r="P161" s="158"/>
      <c r="Q161" s="158"/>
      <c r="R161" s="158"/>
      <c r="S161" s="158"/>
      <c r="T161" s="158"/>
      <c r="U161" s="158"/>
      <c r="V161" s="158"/>
      <c r="W161" s="158"/>
      <c r="X161" s="158"/>
      <c r="Y161" s="158"/>
      <c r="Z161" s="158"/>
      <c r="AA161" s="158"/>
      <c r="AB161" s="158"/>
      <c r="AC161" s="158"/>
      <c r="AD161" s="158"/>
      <c r="AE161" s="213"/>
    </row>
    <row r="162" spans="1:31" ht="15.6">
      <c r="A162" s="245" t="s">
        <v>49</v>
      </c>
      <c r="B162" s="245"/>
      <c r="C162" s="245"/>
      <c r="D162" s="245"/>
      <c r="E162" s="245"/>
      <c r="F162" s="245"/>
      <c r="G162" s="245"/>
      <c r="H162" s="4"/>
      <c r="I162" s="355"/>
      <c r="J162" s="158"/>
      <c r="K162" s="158"/>
      <c r="L162" s="158"/>
      <c r="M162" s="158"/>
      <c r="N162" s="158"/>
      <c r="O162" s="158"/>
      <c r="P162" s="158"/>
      <c r="Q162" s="158"/>
      <c r="R162" s="158"/>
      <c r="S162" s="158"/>
      <c r="T162" s="158"/>
      <c r="U162" s="158"/>
      <c r="V162" s="158"/>
      <c r="W162" s="158"/>
      <c r="X162" s="158"/>
      <c r="Y162" s="158"/>
      <c r="Z162" s="158"/>
      <c r="AA162" s="158"/>
      <c r="AB162" s="158"/>
      <c r="AC162" s="158"/>
      <c r="AD162" s="158"/>
      <c r="AE162" s="213"/>
    </row>
    <row r="163" spans="1:31" ht="15.75" customHeight="1">
      <c r="A163" s="13" t="s">
        <v>67</v>
      </c>
      <c r="B163" s="15" t="s">
        <v>64</v>
      </c>
      <c r="C163" s="245" t="s">
        <v>22</v>
      </c>
      <c r="D163" s="245"/>
      <c r="E163" s="245"/>
      <c r="F163" s="241" t="s">
        <v>47</v>
      </c>
      <c r="G163" s="241"/>
      <c r="H163" s="4"/>
      <c r="I163" s="355"/>
      <c r="J163" s="158"/>
      <c r="K163" s="158"/>
      <c r="L163" s="158"/>
      <c r="M163" s="158"/>
      <c r="N163" s="158"/>
      <c r="O163" s="158"/>
      <c r="P163" s="158"/>
      <c r="Q163" s="158"/>
      <c r="R163" s="158"/>
      <c r="S163" s="158"/>
      <c r="T163" s="158"/>
      <c r="U163" s="158"/>
      <c r="V163" s="158"/>
      <c r="W163" s="158"/>
      <c r="X163" s="158"/>
      <c r="Y163" s="158"/>
      <c r="Z163" s="158"/>
      <c r="AA163" s="158"/>
      <c r="AB163" s="158"/>
      <c r="AC163" s="158"/>
      <c r="AD163" s="158"/>
      <c r="AE163" s="213"/>
    </row>
    <row r="164" spans="1:31" ht="15.6">
      <c r="A164" s="26" t="s">
        <v>115</v>
      </c>
      <c r="B164" s="26" t="s">
        <v>115</v>
      </c>
      <c r="C164" s="296"/>
      <c r="D164" s="296"/>
      <c r="E164" s="296"/>
      <c r="F164" s="246" t="s">
        <v>301</v>
      </c>
      <c r="G164" s="235"/>
      <c r="H164" s="4"/>
      <c r="I164" s="355"/>
      <c r="J164" s="158"/>
      <c r="K164" s="158"/>
      <c r="L164" s="158"/>
      <c r="M164" s="158"/>
      <c r="N164" s="158"/>
      <c r="O164" s="158"/>
      <c r="P164" s="158"/>
      <c r="Q164" s="158"/>
      <c r="R164" s="158"/>
      <c r="S164" s="158"/>
      <c r="T164" s="158"/>
      <c r="U164" s="158"/>
      <c r="V164" s="158"/>
      <c r="W164" s="158"/>
      <c r="X164" s="158"/>
      <c r="Y164" s="158"/>
      <c r="Z164" s="158"/>
      <c r="AA164" s="158"/>
      <c r="AB164" s="158"/>
      <c r="AC164" s="158"/>
      <c r="AD164" s="158"/>
      <c r="AE164" s="213"/>
    </row>
    <row r="165" spans="1:31" ht="15.6" hidden="1">
      <c r="A165" s="26"/>
      <c r="B165" s="26"/>
      <c r="C165" s="296"/>
      <c r="D165" s="296"/>
      <c r="E165" s="296"/>
      <c r="F165" s="235"/>
      <c r="G165" s="235"/>
      <c r="H165" s="4"/>
      <c r="I165" s="355"/>
      <c r="J165" s="158"/>
      <c r="K165" s="158"/>
      <c r="L165" s="158"/>
      <c r="M165" s="158"/>
      <c r="N165" s="158"/>
      <c r="O165" s="158"/>
      <c r="P165" s="158"/>
      <c r="Q165" s="158"/>
      <c r="R165" s="158"/>
      <c r="S165" s="158"/>
      <c r="T165" s="158"/>
      <c r="U165" s="158"/>
      <c r="V165" s="158"/>
      <c r="W165" s="158"/>
      <c r="X165" s="158"/>
      <c r="Y165" s="158"/>
      <c r="Z165" s="158"/>
      <c r="AA165" s="158"/>
      <c r="AB165" s="158"/>
      <c r="AC165" s="158"/>
      <c r="AD165" s="158"/>
      <c r="AE165" s="213"/>
    </row>
    <row r="166" spans="1:31" ht="15.6" hidden="1">
      <c r="A166" s="26"/>
      <c r="B166" s="26"/>
      <c r="C166" s="296"/>
      <c r="D166" s="296"/>
      <c r="E166" s="296"/>
      <c r="F166" s="235"/>
      <c r="G166" s="235"/>
      <c r="H166" s="4"/>
      <c r="I166" s="355"/>
      <c r="J166" s="158"/>
      <c r="K166" s="158"/>
      <c r="L166" s="158"/>
      <c r="M166" s="158"/>
      <c r="N166" s="158"/>
      <c r="O166" s="158"/>
      <c r="P166" s="158"/>
      <c r="Q166" s="158"/>
      <c r="R166" s="158"/>
      <c r="S166" s="158"/>
      <c r="T166" s="158"/>
      <c r="U166" s="158"/>
      <c r="V166" s="158"/>
      <c r="W166" s="158"/>
      <c r="X166" s="158"/>
      <c r="Y166" s="158"/>
      <c r="Z166" s="158"/>
      <c r="AA166" s="158"/>
      <c r="AB166" s="158"/>
      <c r="AC166" s="158"/>
      <c r="AD166" s="158"/>
      <c r="AE166" s="213"/>
    </row>
    <row r="167" spans="1:31" ht="15.6" hidden="1">
      <c r="A167" s="26"/>
      <c r="B167" s="26"/>
      <c r="C167" s="296"/>
      <c r="D167" s="296"/>
      <c r="E167" s="296"/>
      <c r="F167" s="235"/>
      <c r="G167" s="235"/>
      <c r="H167" s="4"/>
      <c r="I167" s="355"/>
      <c r="J167" s="158"/>
      <c r="K167" s="158"/>
      <c r="L167" s="158"/>
      <c r="M167" s="158"/>
      <c r="N167" s="158"/>
      <c r="O167" s="158"/>
      <c r="P167" s="158"/>
      <c r="Q167" s="158"/>
      <c r="R167" s="158"/>
      <c r="S167" s="158"/>
      <c r="T167" s="158"/>
      <c r="U167" s="158"/>
      <c r="V167" s="158"/>
      <c r="W167" s="158"/>
      <c r="X167" s="158"/>
      <c r="Y167" s="158"/>
      <c r="Z167" s="158"/>
      <c r="AA167" s="158"/>
      <c r="AB167" s="158"/>
      <c r="AC167" s="158"/>
      <c r="AD167" s="158"/>
      <c r="AE167" s="213"/>
    </row>
    <row r="168" spans="1:31" ht="15.6">
      <c r="A168" s="231"/>
      <c r="B168" s="296"/>
      <c r="C168" s="296"/>
      <c r="D168" s="296"/>
      <c r="E168" s="296"/>
      <c r="F168" s="296"/>
      <c r="G168" s="296"/>
      <c r="H168" s="4"/>
      <c r="I168" s="355"/>
      <c r="J168" s="158"/>
      <c r="K168" s="158"/>
      <c r="L168" s="158"/>
      <c r="M168" s="158"/>
      <c r="N168" s="158"/>
      <c r="O168" s="158"/>
      <c r="P168" s="158"/>
      <c r="Q168" s="158"/>
      <c r="R168" s="158"/>
      <c r="S168" s="158"/>
      <c r="T168" s="158"/>
      <c r="U168" s="158"/>
      <c r="V168" s="158"/>
      <c r="W168" s="158"/>
      <c r="X168" s="158"/>
      <c r="Y168" s="158"/>
      <c r="Z168" s="158"/>
      <c r="AA168" s="158"/>
      <c r="AB168" s="158"/>
      <c r="AC168" s="158"/>
      <c r="AD168" s="158"/>
      <c r="AE168" s="213"/>
    </row>
    <row r="169" spans="1:31" ht="10.5" customHeight="1">
      <c r="A169" s="4"/>
      <c r="B169" s="4"/>
      <c r="C169" s="4"/>
      <c r="D169" s="4"/>
      <c r="E169" s="4"/>
      <c r="F169" s="4"/>
      <c r="G169" s="4"/>
      <c r="H169" s="4"/>
      <c r="I169" s="355"/>
      <c r="J169" s="158"/>
      <c r="K169" s="158"/>
      <c r="L169" s="158"/>
      <c r="M169" s="158"/>
      <c r="N169" s="158"/>
      <c r="O169" s="158"/>
      <c r="P169" s="158"/>
      <c r="Q169" s="158"/>
      <c r="R169" s="158"/>
      <c r="S169" s="158"/>
      <c r="T169" s="158"/>
      <c r="U169" s="158"/>
      <c r="V169" s="158"/>
      <c r="W169" s="158"/>
      <c r="X169" s="158"/>
      <c r="Y169" s="158"/>
      <c r="Z169" s="158"/>
      <c r="AA169" s="158"/>
      <c r="AB169" s="158"/>
      <c r="AC169" s="158"/>
      <c r="AD169" s="158"/>
      <c r="AE169" s="213"/>
    </row>
    <row r="170" spans="1:31" ht="15.6">
      <c r="A170" s="245" t="s">
        <v>50</v>
      </c>
      <c r="B170" s="245"/>
      <c r="C170" s="245"/>
      <c r="D170" s="245"/>
      <c r="E170" s="245"/>
      <c r="F170" s="245"/>
      <c r="G170" s="245"/>
      <c r="H170" s="4"/>
      <c r="I170" s="355"/>
      <c r="J170" s="158"/>
      <c r="K170" s="158"/>
      <c r="L170" s="158"/>
      <c r="M170" s="158"/>
      <c r="N170" s="158"/>
      <c r="O170" s="158"/>
      <c r="P170" s="158"/>
      <c r="Q170" s="158"/>
      <c r="R170" s="158"/>
      <c r="S170" s="158"/>
      <c r="T170" s="158"/>
      <c r="U170" s="158"/>
      <c r="V170" s="158"/>
      <c r="W170" s="158"/>
      <c r="X170" s="158"/>
      <c r="Y170" s="158"/>
      <c r="Z170" s="158"/>
      <c r="AA170" s="158"/>
      <c r="AB170" s="158"/>
      <c r="AC170" s="158"/>
      <c r="AD170" s="158"/>
      <c r="AE170" s="213"/>
    </row>
    <row r="171" spans="1:31" ht="15.6">
      <c r="A171" s="13" t="s">
        <v>67</v>
      </c>
      <c r="B171" s="15" t="s">
        <v>64</v>
      </c>
      <c r="C171" s="245" t="s">
        <v>22</v>
      </c>
      <c r="D171" s="245"/>
      <c r="E171" s="245"/>
      <c r="F171" s="241" t="s">
        <v>47</v>
      </c>
      <c r="G171" s="241"/>
      <c r="H171" s="4"/>
      <c r="I171" s="355"/>
      <c r="J171" s="158"/>
      <c r="K171" s="158"/>
      <c r="L171" s="158"/>
      <c r="M171" s="158"/>
      <c r="N171" s="158"/>
      <c r="O171" s="158"/>
      <c r="P171" s="158"/>
      <c r="Q171" s="158"/>
      <c r="R171" s="158"/>
      <c r="S171" s="158"/>
      <c r="T171" s="158"/>
      <c r="U171" s="158"/>
      <c r="V171" s="158"/>
      <c r="W171" s="158"/>
      <c r="X171" s="158"/>
      <c r="Y171" s="158"/>
      <c r="Z171" s="158"/>
      <c r="AA171" s="158"/>
      <c r="AB171" s="158"/>
      <c r="AC171" s="158"/>
      <c r="AD171" s="158"/>
      <c r="AE171" s="213"/>
    </row>
    <row r="172" spans="1:31" ht="15.6">
      <c r="A172" s="26" t="s">
        <v>115</v>
      </c>
      <c r="B172" s="26" t="s">
        <v>115</v>
      </c>
      <c r="C172" s="296"/>
      <c r="D172" s="296"/>
      <c r="E172" s="296"/>
      <c r="F172" s="246" t="s">
        <v>301</v>
      </c>
      <c r="G172" s="235"/>
      <c r="H172" s="4"/>
      <c r="I172" s="355"/>
      <c r="J172" s="158"/>
      <c r="K172" s="158"/>
      <c r="L172" s="158"/>
      <c r="M172" s="158"/>
      <c r="N172" s="158"/>
      <c r="O172" s="158"/>
      <c r="P172" s="158"/>
      <c r="Q172" s="158"/>
      <c r="R172" s="158"/>
      <c r="S172" s="158"/>
      <c r="T172" s="158"/>
      <c r="U172" s="158"/>
      <c r="V172" s="158"/>
      <c r="W172" s="158"/>
      <c r="X172" s="158"/>
      <c r="Y172" s="158"/>
      <c r="Z172" s="158"/>
      <c r="AA172" s="158"/>
      <c r="AB172" s="158"/>
      <c r="AC172" s="158"/>
      <c r="AD172" s="158"/>
      <c r="AE172" s="213"/>
    </row>
    <row r="173" spans="1:31" ht="15.6" hidden="1">
      <c r="A173" s="26"/>
      <c r="B173" s="26"/>
      <c r="C173" s="296"/>
      <c r="D173" s="296"/>
      <c r="E173" s="296"/>
      <c r="F173" s="235"/>
      <c r="G173" s="235"/>
      <c r="H173" s="4"/>
      <c r="I173" s="355"/>
      <c r="J173" s="158"/>
      <c r="K173" s="158"/>
      <c r="L173" s="158"/>
      <c r="M173" s="158"/>
      <c r="N173" s="158"/>
      <c r="O173" s="158"/>
      <c r="P173" s="158"/>
      <c r="Q173" s="158"/>
      <c r="R173" s="158"/>
      <c r="S173" s="158"/>
      <c r="T173" s="158"/>
      <c r="U173" s="158"/>
      <c r="V173" s="158"/>
      <c r="W173" s="158"/>
      <c r="X173" s="158"/>
      <c r="Y173" s="158"/>
      <c r="Z173" s="158"/>
      <c r="AA173" s="158"/>
      <c r="AB173" s="158"/>
      <c r="AC173" s="158"/>
      <c r="AD173" s="158"/>
      <c r="AE173" s="213"/>
    </row>
    <row r="174" spans="1:31" ht="15.6" hidden="1">
      <c r="A174" s="26"/>
      <c r="B174" s="26"/>
      <c r="C174" s="296"/>
      <c r="D174" s="296"/>
      <c r="E174" s="296"/>
      <c r="F174" s="235"/>
      <c r="G174" s="235"/>
      <c r="H174" s="4"/>
      <c r="I174" s="355"/>
      <c r="J174" s="158"/>
      <c r="K174" s="158"/>
      <c r="L174" s="158"/>
      <c r="M174" s="158"/>
      <c r="N174" s="158"/>
      <c r="O174" s="158"/>
      <c r="P174" s="158"/>
      <c r="Q174" s="158"/>
      <c r="R174" s="158"/>
      <c r="S174" s="158"/>
      <c r="T174" s="158"/>
      <c r="U174" s="158"/>
      <c r="V174" s="158"/>
      <c r="W174" s="158"/>
      <c r="X174" s="158"/>
      <c r="Y174" s="158"/>
      <c r="Z174" s="158"/>
      <c r="AA174" s="158"/>
      <c r="AB174" s="158"/>
      <c r="AC174" s="158"/>
      <c r="AD174" s="158"/>
      <c r="AE174" s="213"/>
    </row>
    <row r="175" spans="1:31" ht="15.6" hidden="1">
      <c r="A175" s="34"/>
      <c r="B175" s="34"/>
      <c r="C175" s="305"/>
      <c r="D175" s="305"/>
      <c r="E175" s="305"/>
      <c r="F175" s="306"/>
      <c r="G175" s="306"/>
      <c r="H175" s="4"/>
      <c r="I175" s="355"/>
      <c r="J175" s="158"/>
      <c r="K175" s="158"/>
      <c r="L175" s="158"/>
      <c r="M175" s="158"/>
      <c r="N175" s="158"/>
      <c r="O175" s="158"/>
      <c r="P175" s="158"/>
      <c r="Q175" s="158"/>
      <c r="R175" s="158"/>
      <c r="S175" s="158"/>
      <c r="T175" s="158"/>
      <c r="U175" s="158"/>
      <c r="V175" s="158"/>
      <c r="W175" s="158"/>
      <c r="X175" s="158"/>
      <c r="Y175" s="158"/>
      <c r="Z175" s="158"/>
      <c r="AA175" s="158"/>
      <c r="AB175" s="158"/>
      <c r="AC175" s="158"/>
      <c r="AD175" s="158"/>
      <c r="AE175" s="213"/>
    </row>
    <row r="176" spans="1:31" ht="15.6">
      <c r="A176" s="231"/>
      <c r="B176" s="296"/>
      <c r="C176" s="296"/>
      <c r="D176" s="296"/>
      <c r="E176" s="296"/>
      <c r="F176" s="296"/>
      <c r="G176" s="296"/>
      <c r="H176" s="4"/>
      <c r="I176" s="355"/>
      <c r="J176" s="158"/>
      <c r="K176" s="158"/>
      <c r="L176" s="158"/>
      <c r="M176" s="158"/>
      <c r="N176" s="158"/>
      <c r="O176" s="158"/>
      <c r="P176" s="158"/>
      <c r="Q176" s="158"/>
      <c r="R176" s="158"/>
      <c r="S176" s="158"/>
      <c r="T176" s="158"/>
      <c r="U176" s="158"/>
      <c r="V176" s="158"/>
      <c r="W176" s="158"/>
      <c r="X176" s="158"/>
      <c r="Y176" s="158"/>
      <c r="Z176" s="158"/>
      <c r="AA176" s="158"/>
      <c r="AB176" s="158"/>
      <c r="AC176" s="158"/>
      <c r="AD176" s="158"/>
      <c r="AE176" s="213"/>
    </row>
    <row r="177" spans="1:31" ht="8.25" customHeight="1">
      <c r="A177" s="4"/>
      <c r="B177" s="4"/>
      <c r="C177" s="4"/>
      <c r="D177" s="4"/>
      <c r="E177" s="4"/>
      <c r="F177" s="4"/>
      <c r="G177" s="4"/>
      <c r="H177" s="4"/>
      <c r="I177" s="355"/>
      <c r="J177" s="158"/>
      <c r="K177" s="158"/>
      <c r="L177" s="158"/>
      <c r="M177" s="158"/>
      <c r="N177" s="158"/>
      <c r="O177" s="158"/>
      <c r="P177" s="158"/>
      <c r="Q177" s="158"/>
      <c r="R177" s="158"/>
      <c r="S177" s="158"/>
      <c r="T177" s="158"/>
      <c r="U177" s="158"/>
      <c r="V177" s="158"/>
      <c r="W177" s="158"/>
      <c r="X177" s="158"/>
      <c r="Y177" s="158"/>
      <c r="Z177" s="158"/>
      <c r="AA177" s="158"/>
      <c r="AB177" s="158"/>
      <c r="AC177" s="158"/>
      <c r="AD177" s="158"/>
      <c r="AE177" s="213"/>
    </row>
    <row r="178" spans="1:31" ht="15.6">
      <c r="A178" s="245" t="s">
        <v>51</v>
      </c>
      <c r="B178" s="245"/>
      <c r="C178" s="245"/>
      <c r="D178" s="245"/>
      <c r="E178" s="245"/>
      <c r="F178" s="245"/>
      <c r="G178" s="245"/>
      <c r="H178" s="4"/>
      <c r="I178" s="355"/>
      <c r="J178" s="158"/>
      <c r="K178" s="158"/>
      <c r="L178" s="158"/>
      <c r="M178" s="158"/>
      <c r="N178" s="158"/>
      <c r="O178" s="158"/>
      <c r="P178" s="158"/>
      <c r="Q178" s="158"/>
      <c r="R178" s="158"/>
      <c r="S178" s="158"/>
      <c r="T178" s="158"/>
      <c r="U178" s="158"/>
      <c r="V178" s="158"/>
      <c r="W178" s="158"/>
      <c r="X178" s="158"/>
      <c r="Y178" s="158"/>
      <c r="Z178" s="158"/>
      <c r="AA178" s="158"/>
      <c r="AB178" s="158"/>
      <c r="AC178" s="158"/>
      <c r="AD178" s="158"/>
      <c r="AE178" s="213"/>
    </row>
    <row r="179" spans="1:31" ht="15.6">
      <c r="A179" s="15" t="s">
        <v>3</v>
      </c>
      <c r="B179" s="15" t="s">
        <v>64</v>
      </c>
      <c r="C179" s="245" t="s">
        <v>52</v>
      </c>
      <c r="D179" s="245"/>
      <c r="E179" s="245"/>
      <c r="F179" s="241" t="s">
        <v>53</v>
      </c>
      <c r="G179" s="241"/>
      <c r="H179" s="4"/>
      <c r="I179" s="355"/>
      <c r="J179" s="158"/>
      <c r="K179" s="158"/>
      <c r="L179" s="158"/>
      <c r="M179" s="158"/>
      <c r="N179" s="158"/>
      <c r="O179" s="158"/>
      <c r="P179" s="158"/>
      <c r="Q179" s="158"/>
      <c r="R179" s="158"/>
      <c r="S179" s="158"/>
      <c r="T179" s="158"/>
      <c r="U179" s="158"/>
      <c r="V179" s="158"/>
      <c r="W179" s="158"/>
      <c r="X179" s="158"/>
      <c r="Y179" s="158"/>
      <c r="Z179" s="158"/>
      <c r="AA179" s="158"/>
      <c r="AB179" s="158"/>
      <c r="AC179" s="158"/>
      <c r="AD179" s="158"/>
      <c r="AE179" s="213"/>
    </row>
    <row r="180" spans="1:31" ht="15.6">
      <c r="A180" s="26">
        <f>+Auxiliar!B129</f>
        <v>0</v>
      </c>
      <c r="B180" s="91"/>
      <c r="C180" s="233">
        <f>+Auxiliar!D129</f>
        <v>0</v>
      </c>
      <c r="D180" s="303"/>
      <c r="E180" s="234"/>
      <c r="F180" s="264" t="s">
        <v>301</v>
      </c>
      <c r="G180" s="244"/>
      <c r="H180" s="4"/>
      <c r="I180" s="355"/>
      <c r="J180" s="158"/>
      <c r="K180" s="158"/>
      <c r="L180" s="158"/>
      <c r="M180" s="158"/>
      <c r="N180" s="158"/>
      <c r="O180" s="158"/>
      <c r="P180" s="158"/>
      <c r="Q180" s="158"/>
      <c r="R180" s="158"/>
      <c r="S180" s="158"/>
      <c r="T180" s="158"/>
      <c r="U180" s="158"/>
      <c r="V180" s="158"/>
      <c r="W180" s="158"/>
      <c r="X180" s="158"/>
      <c r="Y180" s="158"/>
      <c r="Z180" s="158"/>
      <c r="AA180" s="158"/>
      <c r="AB180" s="158"/>
      <c r="AC180" s="158"/>
      <c r="AD180" s="158"/>
      <c r="AE180" s="213"/>
    </row>
    <row r="181" spans="1:31" ht="15.6" hidden="1">
      <c r="A181" s="26">
        <f>+Auxiliar!A131</f>
        <v>3</v>
      </c>
      <c r="B181" s="26" t="str">
        <f>+Auxiliar!B131</f>
        <v>----------------</v>
      </c>
      <c r="C181" s="242" t="str">
        <f>+Auxiliar!D131</f>
        <v>----------------</v>
      </c>
      <c r="D181" s="243"/>
      <c r="E181" s="244"/>
      <c r="F181" s="242"/>
      <c r="G181" s="244"/>
      <c r="H181" s="4"/>
      <c r="I181" s="355"/>
      <c r="J181" s="158"/>
      <c r="K181" s="158"/>
      <c r="L181" s="158"/>
      <c r="M181" s="158"/>
      <c r="N181" s="158"/>
      <c r="O181" s="158"/>
      <c r="P181" s="158"/>
      <c r="Q181" s="158"/>
      <c r="R181" s="158"/>
      <c r="S181" s="158"/>
      <c r="T181" s="158"/>
      <c r="U181" s="158"/>
      <c r="V181" s="158"/>
      <c r="W181" s="158"/>
      <c r="X181" s="158"/>
      <c r="Y181" s="158"/>
      <c r="Z181" s="158"/>
      <c r="AA181" s="158"/>
      <c r="AB181" s="158"/>
      <c r="AC181" s="158"/>
      <c r="AD181" s="158"/>
      <c r="AE181" s="213"/>
    </row>
    <row r="182" spans="1:31" ht="15.6" hidden="1">
      <c r="A182" s="231"/>
      <c r="B182" s="296"/>
      <c r="C182" s="296"/>
      <c r="D182" s="296"/>
      <c r="E182" s="296"/>
      <c r="F182" s="296"/>
      <c r="G182" s="296"/>
      <c r="H182" s="4"/>
      <c r="I182" s="158"/>
      <c r="J182" s="158"/>
      <c r="K182" s="158"/>
      <c r="L182" s="158"/>
      <c r="M182" s="158"/>
      <c r="N182" s="158"/>
      <c r="O182" s="158"/>
      <c r="P182" s="158"/>
      <c r="Q182" s="158"/>
      <c r="R182" s="158"/>
      <c r="S182" s="158"/>
      <c r="T182" s="158"/>
      <c r="U182" s="158"/>
      <c r="V182" s="158"/>
      <c r="W182" s="158"/>
      <c r="X182" s="158"/>
      <c r="Y182" s="158"/>
      <c r="Z182" s="158"/>
      <c r="AA182" s="158"/>
      <c r="AB182" s="158"/>
      <c r="AC182" s="158"/>
      <c r="AD182" s="158"/>
      <c r="AE182" s="213"/>
    </row>
    <row r="183" spans="1:31" ht="15.6">
      <c r="A183" s="4"/>
      <c r="B183" s="4"/>
      <c r="C183" s="4"/>
      <c r="D183" s="4"/>
      <c r="E183" s="4"/>
      <c r="F183" s="4"/>
      <c r="G183" s="4"/>
      <c r="H183" s="4"/>
      <c r="I183" s="355"/>
      <c r="J183" s="158"/>
      <c r="K183" s="158"/>
      <c r="L183" s="158"/>
      <c r="M183" s="158"/>
      <c r="N183" s="158"/>
      <c r="O183" s="158"/>
      <c r="P183" s="158"/>
      <c r="Q183" s="158"/>
      <c r="R183" s="158"/>
      <c r="S183" s="158"/>
      <c r="T183" s="158"/>
      <c r="U183" s="158"/>
      <c r="V183" s="158"/>
      <c r="W183" s="158"/>
      <c r="X183" s="158"/>
      <c r="Y183" s="158"/>
      <c r="Z183" s="158"/>
      <c r="AA183" s="158"/>
      <c r="AB183" s="158"/>
      <c r="AC183" s="158"/>
      <c r="AD183" s="158"/>
      <c r="AE183" s="213"/>
    </row>
    <row r="184" spans="1:31" ht="18">
      <c r="A184" s="240" t="s">
        <v>87</v>
      </c>
      <c r="B184" s="240"/>
      <c r="C184" s="240"/>
      <c r="D184" s="240"/>
      <c r="E184" s="240"/>
      <c r="F184" s="240"/>
      <c r="G184" s="240"/>
      <c r="H184" s="4"/>
      <c r="I184" s="355"/>
      <c r="J184" s="158"/>
      <c r="K184" s="158"/>
      <c r="L184" s="158"/>
      <c r="M184" s="158"/>
      <c r="N184" s="158"/>
      <c r="O184" s="158"/>
      <c r="P184" s="158"/>
      <c r="Q184" s="158"/>
      <c r="R184" s="158"/>
      <c r="S184" s="158"/>
      <c r="T184" s="158"/>
      <c r="U184" s="158"/>
      <c r="V184" s="158"/>
      <c r="W184" s="158"/>
      <c r="X184" s="158"/>
      <c r="Y184" s="158"/>
      <c r="Z184" s="158"/>
      <c r="AA184" s="158"/>
      <c r="AB184" s="158"/>
      <c r="AC184" s="158"/>
      <c r="AD184" s="158"/>
      <c r="AE184" s="213"/>
    </row>
    <row r="185" spans="1:31" ht="15.6">
      <c r="A185" s="245" t="s">
        <v>54</v>
      </c>
      <c r="B185" s="245"/>
      <c r="C185" s="245"/>
      <c r="D185" s="245" t="s">
        <v>59</v>
      </c>
      <c r="E185" s="245"/>
      <c r="F185" s="245"/>
      <c r="G185" s="245"/>
      <c r="H185" s="4"/>
      <c r="I185" s="355" t="str">
        <f>+A185</f>
        <v>Periodo</v>
      </c>
      <c r="J185" s="158" t="s">
        <v>290</v>
      </c>
      <c r="K185" s="158"/>
      <c r="L185" s="158"/>
      <c r="M185" s="158"/>
      <c r="N185" s="158"/>
      <c r="O185" s="158"/>
      <c r="P185" s="158"/>
      <c r="Q185" s="158"/>
      <c r="R185" s="158"/>
      <c r="S185" s="158"/>
      <c r="T185" s="158"/>
      <c r="U185" s="158"/>
      <c r="V185" s="158"/>
      <c r="W185" s="158"/>
      <c r="X185" s="158"/>
      <c r="Y185" s="158"/>
      <c r="Z185" s="158"/>
      <c r="AA185" s="158"/>
      <c r="AB185" s="158"/>
      <c r="AC185" s="158"/>
      <c r="AD185" s="158"/>
      <c r="AE185" s="213"/>
    </row>
    <row r="186" spans="1:31" ht="15.6">
      <c r="A186" s="231">
        <v>2019</v>
      </c>
      <c r="B186" s="231"/>
      <c r="C186" s="231"/>
      <c r="D186" s="296">
        <v>1.26</v>
      </c>
      <c r="E186" s="296"/>
      <c r="F186" s="296"/>
      <c r="G186" s="296"/>
      <c r="H186" s="4"/>
      <c r="I186" s="355">
        <f>+A186</f>
        <v>2019</v>
      </c>
      <c r="J186" s="356">
        <f>+D186</f>
        <v>1.26</v>
      </c>
      <c r="K186" s="158"/>
      <c r="L186" s="158"/>
      <c r="M186" s="158"/>
      <c r="N186" s="158"/>
      <c r="O186" s="158"/>
      <c r="P186" s="158"/>
      <c r="Q186" s="158"/>
      <c r="R186" s="158"/>
      <c r="S186" s="158"/>
      <c r="T186" s="158"/>
      <c r="U186" s="158"/>
      <c r="V186" s="158"/>
      <c r="W186" s="158"/>
      <c r="X186" s="158"/>
      <c r="Y186" s="158"/>
      <c r="Z186" s="158"/>
      <c r="AA186" s="158"/>
      <c r="AB186" s="158"/>
      <c r="AC186" s="158"/>
      <c r="AD186" s="158"/>
      <c r="AE186" s="213"/>
    </row>
    <row r="187" spans="1:31" ht="15.6">
      <c r="A187" s="231">
        <v>2020</v>
      </c>
      <c r="B187" s="231"/>
      <c r="C187" s="231"/>
      <c r="D187" s="296">
        <v>1.74</v>
      </c>
      <c r="E187" s="296"/>
      <c r="F187" s="296"/>
      <c r="G187" s="296"/>
      <c r="H187" s="4"/>
      <c r="I187" s="355">
        <f t="shared" ref="I187:I190" si="6">+A187</f>
        <v>2020</v>
      </c>
      <c r="J187" s="356">
        <f t="shared" ref="J187:J190" si="7">+D187</f>
        <v>1.74</v>
      </c>
      <c r="K187" s="158"/>
      <c r="L187" s="158"/>
      <c r="M187" s="158"/>
      <c r="N187" s="158"/>
      <c r="O187" s="158"/>
      <c r="P187" s="158"/>
      <c r="Q187" s="158"/>
      <c r="R187" s="158"/>
      <c r="S187" s="158"/>
      <c r="T187" s="158"/>
      <c r="U187" s="158"/>
      <c r="V187" s="158"/>
      <c r="W187" s="158"/>
      <c r="X187" s="158"/>
      <c r="Y187" s="158"/>
      <c r="Z187" s="158"/>
      <c r="AA187" s="158"/>
      <c r="AB187" s="158"/>
      <c r="AC187" s="158"/>
      <c r="AD187" s="158"/>
      <c r="AE187" s="213"/>
    </row>
    <row r="188" spans="1:31" ht="15.6">
      <c r="A188" s="231">
        <v>2021</v>
      </c>
      <c r="B188" s="231"/>
      <c r="C188" s="231"/>
      <c r="D188" s="296">
        <v>1.46</v>
      </c>
      <c r="E188" s="296"/>
      <c r="F188" s="296"/>
      <c r="G188" s="296"/>
      <c r="H188" s="4"/>
      <c r="I188" s="355">
        <f t="shared" si="6"/>
        <v>2021</v>
      </c>
      <c r="J188" s="356">
        <f t="shared" si="7"/>
        <v>1.46</v>
      </c>
      <c r="K188" s="158"/>
      <c r="L188" s="158"/>
      <c r="M188" s="158"/>
      <c r="N188" s="158"/>
      <c r="O188" s="158"/>
      <c r="P188" s="158"/>
      <c r="Q188" s="158"/>
      <c r="R188" s="158"/>
      <c r="S188" s="158"/>
      <c r="T188" s="158"/>
      <c r="U188" s="158"/>
      <c r="V188" s="158"/>
      <c r="W188" s="158"/>
      <c r="X188" s="158"/>
      <c r="Y188" s="158"/>
      <c r="Z188" s="158"/>
      <c r="AA188" s="158"/>
      <c r="AB188" s="158"/>
      <c r="AC188" s="158"/>
      <c r="AD188" s="158"/>
      <c r="AE188" s="213"/>
    </row>
    <row r="189" spans="1:31" ht="15.6">
      <c r="A189" s="231">
        <v>2022</v>
      </c>
      <c r="B189" s="231"/>
      <c r="C189" s="231"/>
      <c r="D189" s="296">
        <v>1.53</v>
      </c>
      <c r="E189" s="296"/>
      <c r="F189" s="296"/>
      <c r="G189" s="296"/>
      <c r="H189" s="4"/>
      <c r="I189" s="355">
        <f t="shared" si="6"/>
        <v>2022</v>
      </c>
      <c r="J189" s="356">
        <f t="shared" si="7"/>
        <v>1.53</v>
      </c>
      <c r="K189" s="158"/>
      <c r="L189" s="158"/>
      <c r="M189" s="158"/>
      <c r="N189" s="158"/>
      <c r="O189" s="158"/>
      <c r="P189" s="158"/>
      <c r="Q189" s="158"/>
      <c r="R189" s="158"/>
      <c r="S189" s="158"/>
      <c r="T189" s="158"/>
      <c r="U189" s="158"/>
      <c r="V189" s="158"/>
      <c r="W189" s="158"/>
      <c r="X189" s="158"/>
      <c r="Y189" s="158"/>
      <c r="Z189" s="158"/>
      <c r="AA189" s="158"/>
      <c r="AB189" s="158"/>
      <c r="AC189" s="158"/>
      <c r="AD189" s="158"/>
      <c r="AE189" s="213"/>
    </row>
    <row r="190" spans="1:31" ht="15.6">
      <c r="A190" s="231">
        <v>2023</v>
      </c>
      <c r="B190" s="231"/>
      <c r="C190" s="231"/>
      <c r="D190" s="296">
        <v>2.0699999999999998</v>
      </c>
      <c r="E190" s="296"/>
      <c r="F190" s="296"/>
      <c r="G190" s="296"/>
      <c r="H190" s="4"/>
      <c r="I190" s="355">
        <f t="shared" si="6"/>
        <v>2023</v>
      </c>
      <c r="J190" s="356">
        <f t="shared" si="7"/>
        <v>2.0699999999999998</v>
      </c>
      <c r="K190" s="158"/>
      <c r="L190" s="158"/>
      <c r="M190" s="158"/>
      <c r="N190" s="158"/>
      <c r="O190" s="158"/>
      <c r="P190" s="158"/>
      <c r="Q190" s="158"/>
      <c r="R190" s="158"/>
      <c r="S190" s="158"/>
      <c r="T190" s="158"/>
      <c r="U190" s="158"/>
      <c r="V190" s="158"/>
      <c r="W190" s="158"/>
      <c r="X190" s="158"/>
      <c r="Y190" s="158"/>
      <c r="Z190" s="158"/>
      <c r="AA190" s="158"/>
      <c r="AB190" s="158"/>
      <c r="AC190" s="158"/>
      <c r="AD190" s="158"/>
      <c r="AE190" s="213"/>
    </row>
    <row r="191" spans="1:31" ht="15.6">
      <c r="A191" s="231">
        <v>2024</v>
      </c>
      <c r="B191" s="231"/>
      <c r="C191" s="231"/>
      <c r="D191" s="232">
        <v>2.1</v>
      </c>
      <c r="E191" s="232"/>
      <c r="F191" s="232"/>
      <c r="G191" s="232"/>
      <c r="H191" s="4"/>
      <c r="I191" s="355">
        <f>+A191</f>
        <v>2024</v>
      </c>
      <c r="J191" s="356">
        <f t="shared" ref="J191" si="8">+D191</f>
        <v>2.1</v>
      </c>
      <c r="K191" s="158"/>
      <c r="L191" s="158"/>
      <c r="M191" s="158"/>
      <c r="N191" s="158"/>
      <c r="O191" s="158"/>
      <c r="P191" s="158"/>
      <c r="Q191" s="158"/>
      <c r="R191" s="158"/>
      <c r="S191" s="158"/>
      <c r="T191" s="158"/>
      <c r="U191" s="158"/>
      <c r="V191" s="158"/>
      <c r="W191" s="158"/>
      <c r="X191" s="158"/>
      <c r="Y191" s="158"/>
      <c r="Z191" s="158"/>
      <c r="AA191" s="158"/>
      <c r="AB191" s="158"/>
      <c r="AC191" s="158"/>
      <c r="AD191" s="158"/>
      <c r="AE191" s="213"/>
    </row>
    <row r="192" spans="1:31" ht="136.5" customHeight="1">
      <c r="A192" s="231"/>
      <c r="B192" s="296"/>
      <c r="C192" s="296"/>
      <c r="D192" s="296"/>
      <c r="E192" s="296"/>
      <c r="F192" s="296"/>
      <c r="G192" s="296"/>
      <c r="H192" s="4"/>
      <c r="I192" s="355"/>
      <c r="J192" s="158"/>
      <c r="K192" s="158"/>
      <c r="L192" s="158"/>
      <c r="M192" s="158"/>
      <c r="N192" s="158"/>
      <c r="O192" s="158"/>
      <c r="P192" s="158"/>
      <c r="Q192" s="158"/>
      <c r="R192" s="158"/>
      <c r="S192" s="158"/>
      <c r="T192" s="158"/>
      <c r="U192" s="158"/>
      <c r="V192" s="158"/>
      <c r="W192" s="158"/>
      <c r="X192" s="158"/>
      <c r="Y192" s="158"/>
      <c r="Z192" s="158"/>
      <c r="AA192" s="158"/>
      <c r="AB192" s="158"/>
      <c r="AC192" s="158"/>
      <c r="AD192" s="158"/>
      <c r="AE192" s="213"/>
    </row>
    <row r="193" spans="1:31" ht="15.6">
      <c r="A193" s="4"/>
      <c r="B193" s="4"/>
      <c r="C193" s="4"/>
      <c r="D193" s="4"/>
      <c r="E193" s="4"/>
      <c r="F193" s="4"/>
      <c r="G193" s="4"/>
      <c r="H193" s="4"/>
      <c r="I193" s="355"/>
      <c r="J193" s="158"/>
      <c r="K193" s="158"/>
      <c r="L193" s="158"/>
      <c r="M193" s="158"/>
      <c r="N193" s="158"/>
      <c r="O193" s="158"/>
      <c r="P193" s="158"/>
      <c r="Q193" s="158"/>
      <c r="R193" s="158"/>
      <c r="S193" s="158"/>
      <c r="T193" s="158"/>
      <c r="U193" s="158"/>
      <c r="V193" s="158"/>
      <c r="W193" s="158"/>
      <c r="X193" s="158"/>
      <c r="Y193" s="158"/>
      <c r="Z193" s="158"/>
      <c r="AA193" s="158"/>
      <c r="AB193" s="158"/>
      <c r="AC193" s="158"/>
      <c r="AD193" s="158"/>
      <c r="AE193" s="213"/>
    </row>
    <row r="194" spans="1:31" ht="18">
      <c r="A194" s="239" t="s">
        <v>88</v>
      </c>
      <c r="B194" s="239"/>
      <c r="C194" s="239"/>
      <c r="D194" s="239"/>
      <c r="E194" s="239"/>
      <c r="F194" s="239"/>
      <c r="G194" s="239"/>
      <c r="H194" s="4"/>
      <c r="I194" s="355"/>
      <c r="J194" s="158"/>
      <c r="K194" s="158"/>
      <c r="L194" s="158"/>
      <c r="M194" s="158"/>
      <c r="N194" s="158"/>
      <c r="O194" s="158"/>
      <c r="P194" s="158"/>
      <c r="Q194" s="158"/>
      <c r="R194" s="158"/>
      <c r="S194" s="158"/>
      <c r="T194" s="158"/>
      <c r="U194" s="158"/>
      <c r="V194" s="158"/>
      <c r="W194" s="158"/>
      <c r="X194" s="158"/>
      <c r="Y194" s="158"/>
      <c r="Z194" s="158"/>
      <c r="AA194" s="158"/>
      <c r="AB194" s="158"/>
      <c r="AC194" s="158"/>
      <c r="AD194" s="158"/>
      <c r="AE194" s="213"/>
    </row>
    <row r="195" spans="1:31" ht="25.5" customHeight="1">
      <c r="A195" s="318" t="str">
        <f>+Auxiliar!B142</f>
        <v>La Administración de la Caja ha dado especial importancia a sus Canales de Comunicación, avanzado con la comunicación digital y facilitando aplicativos a sus Afiliados.</v>
      </c>
      <c r="B195" s="319"/>
      <c r="C195" s="319"/>
      <c r="D195" s="319"/>
      <c r="E195" s="319"/>
      <c r="F195" s="319"/>
      <c r="G195" s="320"/>
      <c r="H195" s="4"/>
      <c r="I195" s="351"/>
      <c r="J195" s="352"/>
      <c r="K195" s="352"/>
      <c r="L195" s="352"/>
      <c r="M195" s="352"/>
      <c r="N195" s="352"/>
      <c r="O195" s="352"/>
      <c r="P195" s="352"/>
      <c r="Q195" s="352"/>
      <c r="R195" s="352"/>
      <c r="S195" s="352"/>
      <c r="T195" s="352"/>
      <c r="U195" s="352"/>
      <c r="V195" s="352"/>
      <c r="W195" s="352"/>
      <c r="X195" s="352"/>
      <c r="Y195" s="352"/>
      <c r="Z195" s="213"/>
      <c r="AA195" s="213"/>
      <c r="AB195" s="213"/>
      <c r="AC195" s="213"/>
      <c r="AD195" s="213"/>
      <c r="AE195" s="213"/>
    </row>
    <row r="196" spans="1:31" ht="15.6">
      <c r="A196" s="61"/>
      <c r="B196" s="60"/>
      <c r="C196" s="214"/>
      <c r="D196" s="60"/>
      <c r="E196" s="60"/>
      <c r="F196" s="60"/>
      <c r="G196" s="225"/>
      <c r="H196" s="4"/>
      <c r="I196" s="351"/>
      <c r="J196" s="352"/>
      <c r="K196" s="352"/>
      <c r="L196" s="352"/>
      <c r="M196" s="352"/>
      <c r="N196" s="352"/>
      <c r="O196" s="352"/>
      <c r="P196" s="352"/>
      <c r="Q196" s="352"/>
      <c r="R196" s="352"/>
      <c r="S196" s="352"/>
      <c r="T196" s="352"/>
      <c r="U196" s="352"/>
      <c r="V196" s="352"/>
      <c r="W196" s="352"/>
      <c r="X196" s="352"/>
      <c r="Y196" s="352"/>
      <c r="Z196" s="213"/>
      <c r="AA196" s="213"/>
      <c r="AB196" s="213"/>
      <c r="AC196" s="213"/>
      <c r="AD196" s="213"/>
      <c r="AE196" s="213"/>
    </row>
    <row r="197" spans="1:31" ht="173.25" customHeight="1">
      <c r="A197" s="214"/>
      <c r="B197" s="62"/>
      <c r="C197" s="214"/>
      <c r="D197" s="214"/>
      <c r="E197" s="214"/>
      <c r="F197" s="214"/>
      <c r="G197" s="214"/>
      <c r="H197" s="4"/>
      <c r="I197" s="353"/>
      <c r="J197" s="352"/>
      <c r="K197" s="352"/>
      <c r="L197" s="352"/>
      <c r="M197" s="352"/>
      <c r="N197" s="352"/>
      <c r="O197" s="352"/>
      <c r="P197" s="352"/>
      <c r="Q197" s="352"/>
      <c r="R197" s="352"/>
      <c r="S197" s="352"/>
      <c r="T197" s="352"/>
      <c r="U197" s="352"/>
      <c r="V197" s="352"/>
      <c r="W197" s="352"/>
      <c r="X197" s="352"/>
      <c r="Y197" s="352"/>
      <c r="Z197" s="213"/>
      <c r="AA197" s="213"/>
      <c r="AB197" s="213"/>
      <c r="AC197" s="213"/>
      <c r="AD197" s="213"/>
      <c r="AE197" s="213"/>
    </row>
    <row r="198" spans="1:31">
      <c r="A198" s="214"/>
      <c r="B198" s="214"/>
      <c r="C198" s="214"/>
      <c r="D198" s="214"/>
      <c r="E198" s="214"/>
      <c r="F198" s="214"/>
      <c r="G198" s="214"/>
      <c r="I198" s="354"/>
      <c r="J198" s="352"/>
      <c r="K198" s="352"/>
      <c r="L198" s="352"/>
      <c r="M198" s="352"/>
      <c r="N198" s="352"/>
      <c r="O198" s="352"/>
      <c r="P198" s="352"/>
      <c r="Q198" s="352"/>
      <c r="R198" s="352"/>
      <c r="S198" s="352"/>
      <c r="T198" s="352"/>
      <c r="U198" s="352"/>
      <c r="V198" s="352"/>
      <c r="W198" s="352"/>
      <c r="X198" s="352"/>
      <c r="Y198" s="352"/>
      <c r="Z198" s="213"/>
      <c r="AA198" s="213"/>
      <c r="AB198" s="213"/>
      <c r="AC198" s="213"/>
      <c r="AD198" s="213"/>
      <c r="AE198" s="213"/>
    </row>
    <row r="199" spans="1:31">
      <c r="A199" s="214"/>
      <c r="B199" s="214"/>
      <c r="C199" s="214"/>
      <c r="D199" s="214"/>
      <c r="E199" s="214"/>
      <c r="F199" s="214"/>
      <c r="G199" s="214"/>
      <c r="I199" s="352"/>
      <c r="J199" s="352"/>
      <c r="K199" s="352"/>
      <c r="L199" s="352"/>
      <c r="M199" s="352"/>
      <c r="N199" s="352"/>
      <c r="O199" s="352"/>
      <c r="P199" s="352"/>
      <c r="Q199" s="352"/>
      <c r="R199" s="352"/>
      <c r="S199" s="352"/>
      <c r="T199" s="352"/>
      <c r="U199" s="352"/>
      <c r="V199" s="352"/>
      <c r="W199" s="352"/>
      <c r="X199" s="352"/>
      <c r="Y199" s="352"/>
      <c r="Z199" s="213"/>
      <c r="AA199" s="213"/>
      <c r="AB199" s="213"/>
      <c r="AC199" s="213"/>
      <c r="AD199" s="213"/>
      <c r="AE199" s="213"/>
    </row>
    <row r="200" spans="1:31">
      <c r="A200" s="214"/>
      <c r="B200" s="214"/>
      <c r="C200" s="214"/>
      <c r="D200" s="214"/>
      <c r="E200" s="214"/>
      <c r="F200" s="214"/>
      <c r="G200" s="214"/>
      <c r="I200" s="352"/>
      <c r="J200" s="352"/>
      <c r="K200" s="352"/>
      <c r="L200" s="352"/>
      <c r="M200" s="352"/>
      <c r="N200" s="352"/>
      <c r="O200" s="352"/>
      <c r="P200" s="352"/>
      <c r="Q200" s="352"/>
      <c r="R200" s="352"/>
      <c r="S200" s="352"/>
      <c r="T200" s="352"/>
      <c r="U200" s="352"/>
      <c r="V200" s="352"/>
      <c r="W200" s="352"/>
      <c r="X200" s="352"/>
      <c r="Y200" s="352"/>
      <c r="Z200" s="213"/>
      <c r="AA200" s="213"/>
      <c r="AB200" s="213"/>
      <c r="AC200" s="213"/>
      <c r="AD200" s="213"/>
      <c r="AE200" s="213"/>
    </row>
    <row r="201" spans="1:31">
      <c r="A201" s="214"/>
      <c r="B201" s="214"/>
      <c r="C201" s="214"/>
      <c r="D201" s="214"/>
      <c r="E201" s="214"/>
      <c r="F201" s="214"/>
      <c r="G201" s="214"/>
      <c r="I201" s="352"/>
      <c r="J201" s="352"/>
      <c r="K201" s="352"/>
      <c r="L201" s="352"/>
      <c r="M201" s="352"/>
      <c r="N201" s="352"/>
      <c r="O201" s="352"/>
      <c r="P201" s="352"/>
      <c r="Q201" s="352"/>
      <c r="R201" s="352"/>
      <c r="S201" s="352"/>
      <c r="T201" s="352"/>
      <c r="U201" s="352"/>
      <c r="V201" s="352"/>
      <c r="W201" s="352"/>
      <c r="X201" s="352"/>
      <c r="Y201" s="352"/>
      <c r="Z201" s="213"/>
      <c r="AA201" s="213"/>
      <c r="AB201" s="213"/>
      <c r="AC201" s="213"/>
      <c r="AD201" s="213"/>
      <c r="AE201" s="213"/>
    </row>
    <row r="202" spans="1:31">
      <c r="A202" s="214"/>
      <c r="B202" s="214"/>
      <c r="C202" s="214"/>
      <c r="D202" s="214"/>
      <c r="E202" s="214"/>
      <c r="F202" s="214"/>
      <c r="G202" s="214"/>
      <c r="I202" s="352"/>
      <c r="J202" s="352"/>
      <c r="K202" s="352"/>
      <c r="L202" s="352"/>
      <c r="M202" s="352"/>
      <c r="N202" s="352"/>
      <c r="O202" s="352"/>
      <c r="P202" s="352"/>
      <c r="Q202" s="352"/>
      <c r="R202" s="352"/>
      <c r="S202" s="352"/>
      <c r="T202" s="352"/>
      <c r="U202" s="352"/>
      <c r="V202" s="352"/>
      <c r="W202" s="352"/>
      <c r="X202" s="352"/>
      <c r="Y202" s="352"/>
      <c r="Z202" s="213"/>
      <c r="AA202" s="213"/>
      <c r="AB202" s="213"/>
      <c r="AC202" s="213"/>
      <c r="AD202" s="213"/>
      <c r="AE202" s="213"/>
    </row>
    <row r="203" spans="1:31">
      <c r="A203" s="214"/>
      <c r="B203" s="214"/>
      <c r="C203" s="214"/>
      <c r="D203" s="214"/>
      <c r="E203" s="214"/>
      <c r="F203" s="214"/>
      <c r="G203" s="214"/>
      <c r="I203" s="352"/>
      <c r="J203" s="352"/>
      <c r="K203" s="352"/>
      <c r="L203" s="352"/>
      <c r="M203" s="352"/>
      <c r="N203" s="352"/>
      <c r="O203" s="352"/>
      <c r="P203" s="352"/>
      <c r="Q203" s="352"/>
      <c r="R203" s="352"/>
      <c r="S203" s="352"/>
      <c r="T203" s="352"/>
      <c r="U203" s="352"/>
      <c r="V203" s="352"/>
      <c r="W203" s="352"/>
      <c r="X203" s="352"/>
      <c r="Y203" s="352"/>
      <c r="Z203" s="213"/>
      <c r="AA203" s="213"/>
      <c r="AB203" s="213"/>
      <c r="AC203" s="213"/>
      <c r="AD203" s="213"/>
      <c r="AE203" s="213"/>
    </row>
    <row r="204" spans="1:31">
      <c r="A204" s="214"/>
      <c r="B204" s="214"/>
      <c r="C204" s="214"/>
      <c r="D204" s="214"/>
      <c r="E204" s="214"/>
      <c r="F204" s="214"/>
      <c r="G204" s="214"/>
      <c r="I204" s="352"/>
      <c r="J204" s="352"/>
      <c r="K204" s="352"/>
      <c r="L204" s="352"/>
      <c r="M204" s="352"/>
      <c r="N204" s="352"/>
      <c r="O204" s="352"/>
      <c r="P204" s="352"/>
      <c r="Q204" s="352"/>
      <c r="R204" s="352"/>
      <c r="S204" s="352"/>
      <c r="T204" s="352"/>
      <c r="U204" s="352"/>
      <c r="V204" s="352"/>
      <c r="W204" s="352"/>
      <c r="X204" s="352"/>
      <c r="Y204" s="352"/>
      <c r="Z204" s="213"/>
      <c r="AA204" s="213"/>
      <c r="AB204" s="213"/>
      <c r="AC204" s="213"/>
      <c r="AD204" s="213"/>
      <c r="AE204" s="213"/>
    </row>
    <row r="205" spans="1:31">
      <c r="A205" s="214"/>
      <c r="B205" s="214"/>
      <c r="C205" s="214"/>
      <c r="D205" s="214"/>
      <c r="E205" s="214"/>
      <c r="F205" s="214"/>
      <c r="G205" s="214"/>
      <c r="I205" s="352"/>
      <c r="J205" s="352"/>
      <c r="K205" s="352"/>
      <c r="L205" s="352"/>
      <c r="M205" s="352"/>
      <c r="N205" s="352"/>
      <c r="O205" s="352"/>
      <c r="P205" s="352"/>
      <c r="Q205" s="352"/>
      <c r="R205" s="352"/>
      <c r="S205" s="352"/>
      <c r="T205" s="352"/>
      <c r="U205" s="352"/>
      <c r="V205" s="352"/>
      <c r="W205" s="352"/>
      <c r="X205" s="352"/>
      <c r="Y205" s="352"/>
      <c r="Z205" s="213"/>
      <c r="AA205" s="213"/>
      <c r="AB205" s="213"/>
      <c r="AC205" s="213"/>
      <c r="AD205" s="213"/>
      <c r="AE205" s="213"/>
    </row>
    <row r="206" spans="1:31">
      <c r="A206" s="214"/>
      <c r="B206" s="214"/>
      <c r="C206" s="214"/>
      <c r="D206" s="214"/>
      <c r="E206" s="214"/>
      <c r="F206" s="214"/>
      <c r="G206" s="214"/>
      <c r="I206" s="352"/>
      <c r="J206" s="352"/>
      <c r="K206" s="352"/>
      <c r="L206" s="352"/>
      <c r="M206" s="352"/>
      <c r="N206" s="352"/>
      <c r="O206" s="352"/>
      <c r="P206" s="352"/>
      <c r="Q206" s="352"/>
      <c r="R206" s="352"/>
      <c r="S206" s="352"/>
      <c r="T206" s="352"/>
      <c r="U206" s="352"/>
      <c r="V206" s="352"/>
      <c r="W206" s="352"/>
      <c r="X206" s="352"/>
      <c r="Y206" s="352"/>
      <c r="Z206" s="213"/>
      <c r="AA206" s="213"/>
      <c r="AB206" s="213"/>
      <c r="AC206" s="213"/>
      <c r="AD206" s="213"/>
      <c r="AE206" s="213"/>
    </row>
    <row r="207" spans="1:31">
      <c r="A207" s="214"/>
      <c r="B207" s="214"/>
      <c r="C207" s="214"/>
      <c r="D207" s="214"/>
      <c r="E207" s="214"/>
      <c r="F207" s="214"/>
      <c r="G207" s="214"/>
      <c r="I207" s="352"/>
      <c r="J207" s="352"/>
      <c r="K207" s="352"/>
      <c r="L207" s="352"/>
      <c r="M207" s="352"/>
      <c r="N207" s="352"/>
      <c r="O207" s="352"/>
      <c r="P207" s="352"/>
      <c r="Q207" s="352"/>
      <c r="R207" s="352"/>
      <c r="S207" s="352"/>
      <c r="T207" s="352"/>
      <c r="U207" s="352"/>
      <c r="V207" s="352"/>
      <c r="W207" s="352"/>
      <c r="X207" s="352"/>
      <c r="Y207" s="352"/>
      <c r="Z207" s="213"/>
      <c r="AA207" s="213"/>
      <c r="AB207" s="213"/>
      <c r="AC207" s="213"/>
      <c r="AD207" s="213"/>
      <c r="AE207" s="213"/>
    </row>
    <row r="208" spans="1:31">
      <c r="A208" s="214"/>
      <c r="B208" s="214"/>
      <c r="C208" s="214"/>
      <c r="D208" s="214"/>
      <c r="E208" s="214"/>
      <c r="F208" s="214"/>
      <c r="G208" s="214"/>
      <c r="I208" s="352"/>
      <c r="J208" s="352"/>
      <c r="K208" s="352"/>
      <c r="L208" s="352"/>
      <c r="M208" s="352"/>
      <c r="N208" s="352"/>
      <c r="O208" s="352"/>
      <c r="P208" s="352"/>
      <c r="Q208" s="352"/>
      <c r="R208" s="352"/>
      <c r="S208" s="352"/>
      <c r="T208" s="352"/>
      <c r="U208" s="352"/>
      <c r="V208" s="352"/>
      <c r="W208" s="352"/>
      <c r="X208" s="352"/>
      <c r="Y208" s="352"/>
      <c r="Z208" s="213"/>
      <c r="AA208" s="213"/>
      <c r="AB208" s="213"/>
      <c r="AC208" s="213"/>
      <c r="AD208" s="213"/>
      <c r="AE208" s="213"/>
    </row>
    <row r="209" spans="1:31">
      <c r="A209" s="214"/>
      <c r="B209" s="214"/>
      <c r="C209" s="214"/>
      <c r="D209" s="214"/>
      <c r="E209" s="214"/>
      <c r="F209" s="214"/>
      <c r="G209" s="214"/>
      <c r="I209" s="352"/>
      <c r="J209" s="352"/>
      <c r="K209" s="352"/>
      <c r="L209" s="352"/>
      <c r="M209" s="352"/>
      <c r="N209" s="352"/>
      <c r="O209" s="352"/>
      <c r="P209" s="352"/>
      <c r="Q209" s="352"/>
      <c r="R209" s="352"/>
      <c r="S209" s="352"/>
      <c r="T209" s="352"/>
      <c r="U209" s="352"/>
      <c r="V209" s="352"/>
      <c r="W209" s="352"/>
      <c r="X209" s="352"/>
      <c r="Y209" s="352"/>
      <c r="Z209" s="213"/>
      <c r="AA209" s="213"/>
      <c r="AB209" s="213"/>
      <c r="AC209" s="213"/>
      <c r="AD209" s="213"/>
      <c r="AE209" s="213"/>
    </row>
    <row r="210" spans="1:31">
      <c r="A210" s="214"/>
      <c r="B210" s="214"/>
      <c r="C210" s="214"/>
      <c r="D210" s="214"/>
      <c r="E210" s="214"/>
      <c r="F210" s="214"/>
      <c r="G210" s="214"/>
      <c r="I210" s="352"/>
      <c r="J210" s="352"/>
      <c r="K210" s="352"/>
      <c r="L210" s="352"/>
      <c r="M210" s="352"/>
      <c r="N210" s="352"/>
      <c r="O210" s="352"/>
      <c r="P210" s="352"/>
      <c r="Q210" s="352"/>
      <c r="R210" s="352"/>
      <c r="S210" s="352"/>
      <c r="T210" s="352"/>
      <c r="U210" s="352"/>
      <c r="V210" s="352"/>
      <c r="W210" s="352"/>
      <c r="X210" s="352"/>
      <c r="Y210" s="352"/>
      <c r="Z210" s="213"/>
      <c r="AA210" s="213"/>
      <c r="AB210" s="213"/>
      <c r="AC210" s="213"/>
      <c r="AD210" s="213"/>
      <c r="AE210" s="213"/>
    </row>
    <row r="211" spans="1:31">
      <c r="A211" s="214"/>
      <c r="B211" s="214"/>
      <c r="C211" s="214"/>
      <c r="D211" s="214"/>
      <c r="E211" s="214"/>
      <c r="F211" s="214"/>
      <c r="G211" s="214"/>
      <c r="I211" s="352"/>
      <c r="J211" s="352"/>
      <c r="K211" s="352"/>
      <c r="L211" s="352"/>
      <c r="M211" s="352"/>
      <c r="N211" s="352"/>
      <c r="O211" s="352"/>
      <c r="P211" s="352"/>
      <c r="Q211" s="352"/>
      <c r="R211" s="352"/>
      <c r="S211" s="352"/>
      <c r="T211" s="352"/>
      <c r="U211" s="352"/>
      <c r="V211" s="352"/>
      <c r="W211" s="352"/>
      <c r="X211" s="352"/>
      <c r="Y211" s="352"/>
      <c r="Z211" s="213"/>
      <c r="AA211" s="213"/>
      <c r="AB211" s="213"/>
      <c r="AC211" s="213"/>
      <c r="AD211" s="213"/>
      <c r="AE211" s="213"/>
    </row>
    <row r="212" spans="1:31">
      <c r="A212" s="214"/>
      <c r="B212" s="214"/>
      <c r="C212" s="214"/>
      <c r="D212" s="214"/>
      <c r="E212" s="214"/>
      <c r="F212" s="214"/>
      <c r="G212" s="214"/>
      <c r="I212" s="352"/>
      <c r="J212" s="352"/>
      <c r="K212" s="352"/>
      <c r="L212" s="352"/>
      <c r="M212" s="352"/>
      <c r="N212" s="352"/>
      <c r="O212" s="352"/>
      <c r="P212" s="352"/>
      <c r="Q212" s="352"/>
      <c r="R212" s="352"/>
      <c r="S212" s="352"/>
      <c r="T212" s="352"/>
      <c r="U212" s="352"/>
      <c r="V212" s="352"/>
      <c r="W212" s="352"/>
      <c r="X212" s="352"/>
      <c r="Y212" s="352"/>
      <c r="Z212" s="213"/>
      <c r="AA212" s="213"/>
      <c r="AB212" s="213"/>
      <c r="AC212" s="213"/>
      <c r="AD212" s="213"/>
      <c r="AE212" s="213"/>
    </row>
    <row r="213" spans="1:31">
      <c r="A213" s="214"/>
      <c r="B213" s="214"/>
      <c r="C213" s="214"/>
      <c r="D213" s="214"/>
      <c r="E213" s="214"/>
      <c r="F213" s="214"/>
      <c r="G213" s="214"/>
      <c r="I213" s="352"/>
      <c r="J213" s="352"/>
      <c r="K213" s="352"/>
      <c r="L213" s="352"/>
      <c r="M213" s="352"/>
      <c r="N213" s="352"/>
      <c r="O213" s="352"/>
      <c r="P213" s="352"/>
      <c r="Q213" s="352"/>
      <c r="R213" s="352"/>
      <c r="S213" s="352"/>
      <c r="T213" s="352"/>
      <c r="U213" s="352"/>
      <c r="V213" s="352"/>
      <c r="W213" s="352"/>
      <c r="X213" s="352"/>
      <c r="Y213" s="352"/>
      <c r="Z213" s="213"/>
      <c r="AA213" s="213"/>
      <c r="AB213" s="213"/>
      <c r="AC213" s="213"/>
      <c r="AD213" s="213"/>
      <c r="AE213" s="213"/>
    </row>
    <row r="214" spans="1:31">
      <c r="A214" s="214"/>
      <c r="B214" s="214"/>
      <c r="C214" s="214"/>
      <c r="D214" s="214"/>
      <c r="E214" s="214"/>
      <c r="F214" s="214"/>
      <c r="G214" s="214"/>
      <c r="I214" s="352"/>
      <c r="J214" s="352"/>
      <c r="K214" s="352"/>
      <c r="L214" s="352"/>
      <c r="M214" s="352"/>
      <c r="N214" s="352"/>
      <c r="O214" s="352"/>
      <c r="P214" s="352"/>
      <c r="Q214" s="352"/>
      <c r="R214" s="352"/>
      <c r="S214" s="352"/>
      <c r="T214" s="352"/>
      <c r="U214" s="352"/>
      <c r="V214" s="352"/>
      <c r="W214" s="352"/>
      <c r="X214" s="352"/>
      <c r="Y214" s="352"/>
      <c r="Z214" s="213"/>
      <c r="AA214" s="213"/>
      <c r="AB214" s="213"/>
      <c r="AC214" s="213"/>
      <c r="AD214" s="213"/>
      <c r="AE214" s="213"/>
    </row>
    <row r="215" spans="1:31">
      <c r="A215" s="214"/>
      <c r="B215" s="214"/>
      <c r="C215" s="214"/>
      <c r="D215" s="214"/>
      <c r="E215" s="214"/>
      <c r="F215" s="214"/>
      <c r="G215" s="214"/>
      <c r="I215" s="352"/>
      <c r="J215" s="352"/>
      <c r="K215" s="352"/>
      <c r="L215" s="352"/>
      <c r="M215" s="352"/>
      <c r="N215" s="352"/>
      <c r="O215" s="352"/>
      <c r="P215" s="352"/>
      <c r="Q215" s="352"/>
      <c r="R215" s="352"/>
      <c r="S215" s="352"/>
      <c r="T215" s="352"/>
      <c r="U215" s="352"/>
      <c r="V215" s="352"/>
      <c r="W215" s="352"/>
      <c r="X215" s="352"/>
      <c r="Y215" s="352"/>
      <c r="Z215" s="213"/>
      <c r="AA215" s="213"/>
      <c r="AB215" s="213"/>
      <c r="AC215" s="213"/>
      <c r="AD215" s="213"/>
      <c r="AE215" s="213"/>
    </row>
    <row r="216" spans="1:31">
      <c r="A216" s="214"/>
      <c r="B216" s="214"/>
      <c r="C216" s="214"/>
      <c r="D216" s="214"/>
      <c r="E216" s="214"/>
      <c r="F216" s="214"/>
      <c r="G216" s="214"/>
      <c r="I216" s="352"/>
      <c r="J216" s="352"/>
      <c r="K216" s="352"/>
      <c r="L216" s="352"/>
      <c r="M216" s="352"/>
      <c r="N216" s="352"/>
      <c r="O216" s="352"/>
      <c r="P216" s="352"/>
      <c r="Q216" s="352"/>
      <c r="R216" s="352"/>
      <c r="S216" s="352"/>
      <c r="T216" s="352"/>
      <c r="U216" s="352"/>
      <c r="V216" s="352"/>
      <c r="W216" s="352"/>
      <c r="X216" s="352"/>
      <c r="Y216" s="352"/>
      <c r="Z216" s="213"/>
      <c r="AA216" s="213"/>
      <c r="AB216" s="213"/>
      <c r="AC216" s="213"/>
      <c r="AD216" s="213"/>
      <c r="AE216" s="213"/>
    </row>
    <row r="217" spans="1:31">
      <c r="A217" s="214"/>
      <c r="B217" s="214"/>
      <c r="C217" s="214"/>
      <c r="D217" s="214"/>
      <c r="E217" s="214"/>
      <c r="F217" s="214"/>
      <c r="G217" s="214"/>
      <c r="I217" s="352"/>
      <c r="J217" s="352"/>
      <c r="K217" s="352"/>
      <c r="L217" s="352"/>
      <c r="M217" s="352"/>
      <c r="N217" s="352"/>
      <c r="O217" s="352"/>
      <c r="P217" s="352"/>
      <c r="Q217" s="352"/>
      <c r="R217" s="352"/>
      <c r="S217" s="352"/>
      <c r="T217" s="352"/>
      <c r="U217" s="352"/>
      <c r="V217" s="352"/>
      <c r="W217" s="352"/>
      <c r="X217" s="352"/>
      <c r="Y217" s="352"/>
      <c r="Z217" s="213"/>
      <c r="AA217" s="213"/>
      <c r="AB217" s="213"/>
      <c r="AC217" s="213"/>
      <c r="AD217" s="213"/>
      <c r="AE217" s="213"/>
    </row>
    <row r="218" spans="1:31">
      <c r="A218" s="214"/>
      <c r="B218" s="214"/>
      <c r="C218" s="214"/>
      <c r="D218" s="214"/>
      <c r="E218" s="214"/>
      <c r="F218" s="214"/>
      <c r="G218" s="214"/>
      <c r="I218" s="352"/>
      <c r="J218" s="352"/>
      <c r="K218" s="352"/>
      <c r="L218" s="352"/>
      <c r="M218" s="352"/>
      <c r="N218" s="352"/>
      <c r="O218" s="352"/>
      <c r="P218" s="352"/>
      <c r="Q218" s="352"/>
      <c r="R218" s="352"/>
      <c r="S218" s="352"/>
      <c r="T218" s="352"/>
      <c r="U218" s="352"/>
      <c r="V218" s="352"/>
      <c r="W218" s="352"/>
      <c r="X218" s="352"/>
      <c r="Y218" s="352"/>
      <c r="Z218" s="213"/>
      <c r="AA218" s="213"/>
      <c r="AB218" s="213"/>
      <c r="AC218" s="213"/>
      <c r="AD218" s="213"/>
      <c r="AE218" s="213"/>
    </row>
    <row r="219" spans="1:31">
      <c r="A219" s="214"/>
      <c r="B219" s="214"/>
      <c r="C219" s="214"/>
      <c r="D219" s="214"/>
      <c r="E219" s="214"/>
      <c r="F219" s="214"/>
      <c r="G219" s="214"/>
      <c r="I219" s="352"/>
      <c r="J219" s="352"/>
      <c r="K219" s="352"/>
      <c r="L219" s="352"/>
      <c r="M219" s="352"/>
      <c r="N219" s="352"/>
      <c r="O219" s="352"/>
      <c r="P219" s="352"/>
      <c r="Q219" s="352"/>
      <c r="R219" s="352"/>
      <c r="S219" s="352"/>
      <c r="T219" s="352"/>
      <c r="U219" s="352"/>
      <c r="V219" s="352"/>
      <c r="W219" s="352"/>
      <c r="X219" s="352"/>
      <c r="Y219" s="352"/>
      <c r="Z219" s="213"/>
      <c r="AA219" s="213"/>
      <c r="AB219" s="213"/>
      <c r="AC219" s="213"/>
      <c r="AD219" s="213"/>
      <c r="AE219" s="213"/>
    </row>
    <row r="220" spans="1:31">
      <c r="A220" s="214"/>
      <c r="B220" s="214"/>
      <c r="C220" s="214"/>
      <c r="D220" s="214"/>
      <c r="E220" s="214"/>
      <c r="F220" s="214"/>
      <c r="G220" s="214"/>
      <c r="I220" s="352"/>
      <c r="J220" s="352"/>
      <c r="K220" s="352"/>
      <c r="L220" s="352"/>
      <c r="M220" s="352"/>
      <c r="N220" s="352"/>
      <c r="O220" s="352"/>
      <c r="P220" s="352"/>
      <c r="Q220" s="352"/>
      <c r="R220" s="352"/>
      <c r="S220" s="352"/>
      <c r="T220" s="352"/>
      <c r="U220" s="352"/>
      <c r="V220" s="352"/>
      <c r="W220" s="352"/>
      <c r="X220" s="352"/>
      <c r="Y220" s="352"/>
      <c r="Z220" s="213"/>
      <c r="AA220" s="213"/>
      <c r="AB220" s="213"/>
      <c r="AC220" s="213"/>
      <c r="AD220" s="213"/>
      <c r="AE220" s="213"/>
    </row>
    <row r="221" spans="1:31">
      <c r="A221" s="214"/>
      <c r="B221" s="214"/>
      <c r="C221" s="214"/>
      <c r="D221" s="214"/>
      <c r="E221" s="214"/>
      <c r="F221" s="214"/>
      <c r="G221" s="214"/>
      <c r="I221" s="352"/>
      <c r="J221" s="352"/>
      <c r="K221" s="352"/>
      <c r="L221" s="352"/>
      <c r="M221" s="352"/>
      <c r="N221" s="352"/>
      <c r="O221" s="352"/>
      <c r="P221" s="352"/>
      <c r="Q221" s="352"/>
      <c r="R221" s="352"/>
      <c r="S221" s="352"/>
      <c r="T221" s="352"/>
      <c r="U221" s="352"/>
      <c r="V221" s="352"/>
      <c r="W221" s="352"/>
      <c r="X221" s="352"/>
      <c r="Y221" s="352"/>
      <c r="Z221" s="213"/>
      <c r="AA221" s="213"/>
      <c r="AB221" s="213"/>
      <c r="AC221" s="213"/>
      <c r="AD221" s="213"/>
      <c r="AE221" s="213"/>
    </row>
    <row r="222" spans="1:31">
      <c r="A222" s="214"/>
      <c r="B222" s="214"/>
      <c r="C222" s="214"/>
      <c r="D222" s="214"/>
      <c r="E222" s="214"/>
      <c r="F222" s="214"/>
      <c r="G222" s="214"/>
      <c r="I222" s="352"/>
      <c r="J222" s="352"/>
      <c r="K222" s="352"/>
      <c r="L222" s="352"/>
      <c r="M222" s="352"/>
      <c r="N222" s="352"/>
      <c r="O222" s="352"/>
      <c r="P222" s="352"/>
      <c r="Q222" s="352"/>
      <c r="R222" s="352"/>
      <c r="S222" s="352"/>
      <c r="T222" s="352"/>
      <c r="U222" s="352"/>
      <c r="V222" s="352"/>
      <c r="W222" s="352"/>
      <c r="X222" s="352"/>
      <c r="Y222" s="352"/>
      <c r="Z222" s="213"/>
      <c r="AA222" s="213"/>
      <c r="AB222" s="213"/>
      <c r="AC222" s="213"/>
      <c r="AD222" s="213"/>
      <c r="AE222" s="213"/>
    </row>
    <row r="223" spans="1:31">
      <c r="A223" s="214"/>
      <c r="B223" s="214"/>
      <c r="C223" s="214"/>
      <c r="D223" s="214"/>
      <c r="E223" s="214"/>
      <c r="F223" s="214"/>
      <c r="G223" s="214"/>
      <c r="I223" s="352"/>
      <c r="J223" s="352"/>
      <c r="K223" s="352"/>
      <c r="L223" s="352"/>
      <c r="M223" s="352"/>
      <c r="N223" s="352"/>
      <c r="O223" s="352"/>
      <c r="P223" s="352"/>
      <c r="Q223" s="352"/>
      <c r="R223" s="352"/>
      <c r="S223" s="352"/>
      <c r="T223" s="352"/>
      <c r="U223" s="352"/>
      <c r="V223" s="352"/>
      <c r="W223" s="352"/>
      <c r="X223" s="352"/>
      <c r="Y223" s="352"/>
      <c r="Z223" s="213"/>
      <c r="AA223" s="213"/>
      <c r="AB223" s="213"/>
      <c r="AC223" s="213"/>
      <c r="AD223" s="213"/>
      <c r="AE223" s="213"/>
    </row>
    <row r="224" spans="1:31">
      <c r="A224" s="214"/>
      <c r="B224" s="214"/>
      <c r="C224" s="214"/>
      <c r="D224" s="214"/>
      <c r="E224" s="214"/>
      <c r="F224" s="214"/>
      <c r="G224" s="214"/>
      <c r="I224" s="352"/>
      <c r="J224" s="352"/>
      <c r="K224" s="352"/>
      <c r="L224" s="352"/>
      <c r="M224" s="352"/>
      <c r="N224" s="352"/>
      <c r="O224" s="352"/>
      <c r="P224" s="352"/>
      <c r="Q224" s="352"/>
      <c r="R224" s="352"/>
      <c r="S224" s="352"/>
      <c r="T224" s="352"/>
      <c r="U224" s="352"/>
      <c r="V224" s="352"/>
      <c r="W224" s="352"/>
      <c r="X224" s="352"/>
      <c r="Y224" s="352"/>
      <c r="Z224" s="213"/>
      <c r="AA224" s="213"/>
      <c r="AB224" s="213"/>
      <c r="AC224" s="213"/>
      <c r="AD224" s="213"/>
      <c r="AE224" s="213"/>
    </row>
    <row r="225" spans="1:31">
      <c r="A225" s="214"/>
      <c r="B225" s="214"/>
      <c r="C225" s="214"/>
      <c r="D225" s="214"/>
      <c r="E225" s="214"/>
      <c r="F225" s="214"/>
      <c r="G225" s="214"/>
      <c r="I225" s="352"/>
      <c r="J225" s="352"/>
      <c r="K225" s="352"/>
      <c r="L225" s="352"/>
      <c r="M225" s="352"/>
      <c r="N225" s="352"/>
      <c r="O225" s="352"/>
      <c r="P225" s="352"/>
      <c r="Q225" s="352"/>
      <c r="R225" s="352"/>
      <c r="S225" s="352"/>
      <c r="T225" s="352"/>
      <c r="U225" s="352"/>
      <c r="V225" s="352"/>
      <c r="W225" s="352"/>
      <c r="X225" s="352"/>
      <c r="Y225" s="352"/>
      <c r="Z225" s="213"/>
      <c r="AA225" s="213"/>
      <c r="AB225" s="213"/>
      <c r="AC225" s="213"/>
      <c r="AD225" s="213"/>
      <c r="AE225" s="213"/>
    </row>
    <row r="226" spans="1:31">
      <c r="A226" s="214"/>
      <c r="B226" s="214"/>
      <c r="C226" s="214"/>
      <c r="D226" s="214"/>
      <c r="E226" s="214"/>
      <c r="F226" s="214"/>
      <c r="G226" s="214"/>
      <c r="I226" s="352"/>
      <c r="J226" s="352"/>
      <c r="K226" s="352"/>
      <c r="L226" s="352"/>
      <c r="M226" s="352"/>
      <c r="N226" s="352"/>
      <c r="O226" s="352"/>
      <c r="P226" s="352"/>
      <c r="Q226" s="352"/>
      <c r="R226" s="352"/>
      <c r="S226" s="352"/>
      <c r="T226" s="352"/>
      <c r="U226" s="352"/>
      <c r="V226" s="352"/>
      <c r="W226" s="352"/>
      <c r="X226" s="352"/>
      <c r="Y226" s="352"/>
      <c r="Z226" s="213"/>
      <c r="AA226" s="213"/>
      <c r="AB226" s="213"/>
      <c r="AC226" s="213"/>
      <c r="AD226" s="213"/>
      <c r="AE226" s="213"/>
    </row>
    <row r="227" spans="1:31">
      <c r="A227" s="214"/>
      <c r="B227" s="214"/>
      <c r="C227" s="214"/>
      <c r="D227" s="214"/>
      <c r="E227" s="214"/>
      <c r="F227" s="214"/>
      <c r="G227" s="214"/>
      <c r="I227" s="352"/>
      <c r="J227" s="352"/>
      <c r="K227" s="352"/>
      <c r="L227" s="352"/>
      <c r="M227" s="352"/>
      <c r="N227" s="352"/>
      <c r="O227" s="352"/>
      <c r="P227" s="352"/>
      <c r="Q227" s="352"/>
      <c r="R227" s="352"/>
      <c r="S227" s="352"/>
      <c r="T227" s="352"/>
      <c r="U227" s="352"/>
      <c r="V227" s="352"/>
      <c r="W227" s="352"/>
      <c r="X227" s="352"/>
      <c r="Y227" s="352"/>
      <c r="Z227" s="213"/>
      <c r="AA227" s="213"/>
      <c r="AB227" s="213"/>
      <c r="AC227" s="213"/>
      <c r="AD227" s="213"/>
      <c r="AE227" s="213"/>
    </row>
    <row r="228" spans="1:31">
      <c r="A228" s="214"/>
      <c r="B228" s="214"/>
      <c r="C228" s="214"/>
      <c r="D228" s="214"/>
      <c r="E228" s="214"/>
      <c r="F228" s="214"/>
      <c r="G228" s="214"/>
      <c r="I228" s="352"/>
      <c r="J228" s="352"/>
      <c r="K228" s="352"/>
      <c r="L228" s="352"/>
      <c r="M228" s="352"/>
      <c r="N228" s="352"/>
      <c r="O228" s="352"/>
      <c r="P228" s="352"/>
      <c r="Q228" s="352"/>
      <c r="R228" s="352"/>
      <c r="S228" s="352"/>
      <c r="T228" s="352"/>
      <c r="U228" s="352"/>
      <c r="V228" s="352"/>
      <c r="W228" s="352"/>
      <c r="X228" s="352"/>
      <c r="Y228" s="352"/>
      <c r="Z228" s="213"/>
      <c r="AA228" s="213"/>
      <c r="AB228" s="213"/>
      <c r="AC228" s="213"/>
      <c r="AD228" s="213"/>
      <c r="AE228" s="213"/>
    </row>
    <row r="229" spans="1:31">
      <c r="A229" s="214"/>
      <c r="B229" s="214"/>
      <c r="C229" s="214"/>
      <c r="D229" s="214"/>
      <c r="E229" s="214"/>
      <c r="F229" s="214"/>
      <c r="G229" s="214"/>
      <c r="I229" s="352"/>
      <c r="J229" s="352"/>
      <c r="K229" s="352"/>
      <c r="L229" s="352"/>
      <c r="M229" s="352"/>
      <c r="N229" s="352"/>
      <c r="O229" s="352"/>
      <c r="P229" s="352"/>
      <c r="Q229" s="352"/>
      <c r="R229" s="352"/>
      <c r="S229" s="352"/>
      <c r="T229" s="352"/>
      <c r="U229" s="352"/>
      <c r="V229" s="352"/>
      <c r="W229" s="352"/>
      <c r="X229" s="352"/>
      <c r="Y229" s="352"/>
      <c r="Z229" s="213"/>
      <c r="AA229" s="213"/>
      <c r="AB229" s="213"/>
      <c r="AC229" s="213"/>
      <c r="AD229" s="213"/>
      <c r="AE229" s="213"/>
    </row>
    <row r="230" spans="1:31">
      <c r="A230" s="214"/>
      <c r="B230" s="214"/>
      <c r="C230" s="214"/>
      <c r="D230" s="214"/>
      <c r="E230" s="214"/>
      <c r="F230" s="214"/>
      <c r="G230" s="214"/>
      <c r="I230" s="352"/>
      <c r="J230" s="352"/>
      <c r="K230" s="352"/>
      <c r="L230" s="352"/>
      <c r="M230" s="352"/>
      <c r="N230" s="352"/>
      <c r="O230" s="352"/>
      <c r="P230" s="352"/>
      <c r="Q230" s="352"/>
      <c r="R230" s="352"/>
      <c r="S230" s="352"/>
      <c r="T230" s="352"/>
      <c r="U230" s="352"/>
      <c r="V230" s="352"/>
      <c r="W230" s="352"/>
      <c r="X230" s="352"/>
      <c r="Y230" s="352"/>
      <c r="Z230" s="213"/>
      <c r="AA230" s="213"/>
      <c r="AB230" s="213"/>
      <c r="AC230" s="213"/>
      <c r="AD230" s="213"/>
      <c r="AE230" s="213"/>
    </row>
    <row r="231" spans="1:31">
      <c r="A231" s="214"/>
      <c r="B231" s="214"/>
      <c r="C231" s="214"/>
      <c r="D231" s="214"/>
      <c r="E231" s="214"/>
      <c r="F231" s="214"/>
      <c r="G231" s="214"/>
      <c r="I231" s="352"/>
      <c r="J231" s="352"/>
      <c r="K231" s="352"/>
      <c r="L231" s="352"/>
      <c r="M231" s="352"/>
      <c r="N231" s="352"/>
      <c r="O231" s="352"/>
      <c r="P231" s="352"/>
      <c r="Q231" s="352"/>
      <c r="R231" s="352"/>
      <c r="S231" s="352"/>
      <c r="T231" s="352"/>
      <c r="U231" s="352"/>
      <c r="V231" s="352"/>
      <c r="W231" s="352"/>
      <c r="X231" s="352"/>
      <c r="Y231" s="352"/>
      <c r="Z231" s="213"/>
      <c r="AA231" s="213"/>
      <c r="AB231" s="213"/>
      <c r="AC231" s="213"/>
      <c r="AD231" s="213"/>
      <c r="AE231" s="213"/>
    </row>
    <row r="232" spans="1:31">
      <c r="A232" s="214"/>
      <c r="B232" s="214"/>
      <c r="C232" s="214"/>
      <c r="D232" s="214"/>
      <c r="E232" s="214"/>
      <c r="F232" s="214"/>
      <c r="G232" s="214"/>
      <c r="I232" s="352"/>
      <c r="J232" s="352"/>
      <c r="K232" s="352"/>
      <c r="L232" s="352"/>
      <c r="M232" s="352"/>
      <c r="N232" s="352"/>
      <c r="O232" s="352"/>
      <c r="P232" s="352"/>
      <c r="Q232" s="352"/>
      <c r="R232" s="352"/>
      <c r="S232" s="352"/>
      <c r="T232" s="352"/>
      <c r="U232" s="352"/>
      <c r="V232" s="352"/>
      <c r="W232" s="352"/>
      <c r="X232" s="352"/>
      <c r="Y232" s="352"/>
      <c r="Z232" s="213"/>
      <c r="AA232" s="213"/>
      <c r="AB232" s="213"/>
      <c r="AC232" s="213"/>
      <c r="AD232" s="213"/>
      <c r="AE232" s="213"/>
    </row>
    <row r="233" spans="1:31">
      <c r="A233" s="214"/>
      <c r="B233" s="214"/>
      <c r="C233" s="214"/>
      <c r="D233" s="214"/>
      <c r="E233" s="214"/>
      <c r="F233" s="214"/>
      <c r="G233" s="214"/>
      <c r="I233" s="352"/>
      <c r="J233" s="352"/>
      <c r="K233" s="352"/>
      <c r="L233" s="352"/>
      <c r="M233" s="352"/>
      <c r="N233" s="352"/>
      <c r="O233" s="352"/>
      <c r="P233" s="352"/>
      <c r="Q233" s="352"/>
      <c r="R233" s="352"/>
      <c r="S233" s="352"/>
      <c r="T233" s="352"/>
      <c r="U233" s="352"/>
      <c r="V233" s="352"/>
      <c r="W233" s="352"/>
      <c r="X233" s="352"/>
      <c r="Y233" s="352"/>
      <c r="Z233" s="213"/>
      <c r="AA233" s="213"/>
      <c r="AB233" s="213"/>
      <c r="AC233" s="213"/>
      <c r="AD233" s="213"/>
      <c r="AE233" s="213"/>
    </row>
    <row r="234" spans="1:31">
      <c r="A234" s="214"/>
      <c r="B234" s="214"/>
      <c r="C234" s="214"/>
      <c r="D234" s="214"/>
      <c r="E234" s="214"/>
      <c r="F234" s="214"/>
      <c r="G234" s="214"/>
      <c r="I234" s="352"/>
      <c r="J234" s="352"/>
      <c r="K234" s="352"/>
      <c r="L234" s="352"/>
      <c r="M234" s="352"/>
      <c r="N234" s="352"/>
      <c r="O234" s="352"/>
      <c r="P234" s="352"/>
      <c r="Q234" s="352"/>
      <c r="R234" s="352"/>
      <c r="S234" s="352"/>
      <c r="T234" s="352"/>
      <c r="U234" s="352"/>
      <c r="V234" s="352"/>
      <c r="W234" s="352"/>
      <c r="X234" s="352"/>
      <c r="Y234" s="352"/>
      <c r="Z234" s="213"/>
      <c r="AA234" s="213"/>
      <c r="AB234" s="213"/>
      <c r="AC234" s="213"/>
      <c r="AD234" s="213"/>
      <c r="AE234" s="213"/>
    </row>
    <row r="235" spans="1:31">
      <c r="A235" s="214"/>
      <c r="B235" s="214"/>
      <c r="C235" s="214"/>
      <c r="D235" s="214"/>
      <c r="E235" s="214"/>
      <c r="F235" s="214"/>
      <c r="G235" s="214"/>
      <c r="I235" s="352"/>
      <c r="J235" s="352"/>
      <c r="K235" s="352"/>
      <c r="L235" s="352"/>
      <c r="M235" s="352"/>
      <c r="N235" s="352"/>
      <c r="O235" s="352"/>
      <c r="P235" s="352"/>
      <c r="Q235" s="352"/>
      <c r="R235" s="352"/>
      <c r="S235" s="352"/>
      <c r="T235" s="352"/>
      <c r="U235" s="352"/>
      <c r="V235" s="352"/>
      <c r="W235" s="352"/>
      <c r="X235" s="352"/>
      <c r="Y235" s="352"/>
      <c r="Z235" s="213"/>
      <c r="AA235" s="213"/>
      <c r="AB235" s="213"/>
      <c r="AC235" s="213"/>
      <c r="AD235" s="213"/>
      <c r="AE235" s="213"/>
    </row>
    <row r="236" spans="1:31">
      <c r="A236" s="214"/>
      <c r="B236" s="214"/>
      <c r="C236" s="214"/>
      <c r="D236" s="214"/>
      <c r="E236" s="214"/>
      <c r="F236" s="214"/>
      <c r="G236" s="214"/>
      <c r="I236" s="352"/>
      <c r="J236" s="352"/>
      <c r="K236" s="352"/>
      <c r="L236" s="352"/>
      <c r="M236" s="352"/>
      <c r="N236" s="352"/>
      <c r="O236" s="352"/>
      <c r="P236" s="352"/>
      <c r="Q236" s="352"/>
      <c r="R236" s="352"/>
      <c r="S236" s="352"/>
      <c r="T236" s="352"/>
      <c r="U236" s="352"/>
      <c r="V236" s="352"/>
      <c r="W236" s="352"/>
      <c r="X236" s="352"/>
      <c r="Y236" s="352"/>
      <c r="Z236" s="213"/>
      <c r="AA236" s="213"/>
      <c r="AB236" s="213"/>
      <c r="AC236" s="213"/>
      <c r="AD236" s="213"/>
      <c r="AE236" s="213"/>
    </row>
    <row r="237" spans="1:31">
      <c r="A237" s="214"/>
      <c r="B237" s="214"/>
      <c r="C237" s="214"/>
      <c r="D237" s="214"/>
      <c r="E237" s="214"/>
      <c r="F237" s="214"/>
      <c r="G237" s="214"/>
      <c r="I237" s="352"/>
      <c r="J237" s="352"/>
      <c r="K237" s="352"/>
      <c r="L237" s="352"/>
      <c r="M237" s="352"/>
      <c r="N237" s="352"/>
      <c r="O237" s="352"/>
      <c r="P237" s="352"/>
      <c r="Q237" s="352"/>
      <c r="R237" s="352"/>
      <c r="S237" s="352"/>
      <c r="T237" s="352"/>
      <c r="U237" s="352"/>
      <c r="V237" s="352"/>
      <c r="W237" s="352"/>
      <c r="X237" s="352"/>
      <c r="Y237" s="352"/>
      <c r="Z237" s="213"/>
      <c r="AA237" s="213"/>
      <c r="AB237" s="213"/>
      <c r="AC237" s="213"/>
      <c r="AD237" s="213"/>
      <c r="AE237" s="213"/>
    </row>
    <row r="238" spans="1:31">
      <c r="A238" s="214"/>
      <c r="B238" s="214"/>
      <c r="C238" s="214"/>
      <c r="D238" s="214"/>
      <c r="E238" s="214"/>
      <c r="F238" s="214"/>
      <c r="G238" s="214"/>
      <c r="I238" s="352"/>
      <c r="J238" s="352"/>
      <c r="K238" s="352"/>
      <c r="L238" s="352"/>
      <c r="M238" s="352"/>
      <c r="N238" s="352"/>
      <c r="O238" s="352"/>
      <c r="P238" s="352"/>
      <c r="Q238" s="352"/>
      <c r="R238" s="352"/>
      <c r="S238" s="352"/>
      <c r="T238" s="352"/>
      <c r="U238" s="352"/>
      <c r="V238" s="352"/>
      <c r="W238" s="352"/>
      <c r="X238" s="352"/>
      <c r="Y238" s="352"/>
      <c r="Z238" s="213"/>
      <c r="AA238" s="213"/>
      <c r="AB238" s="213"/>
      <c r="AC238" s="213"/>
      <c r="AD238" s="213"/>
      <c r="AE238" s="213"/>
    </row>
    <row r="239" spans="1:31">
      <c r="A239" s="214"/>
      <c r="B239" s="214"/>
      <c r="C239" s="214"/>
      <c r="D239" s="214"/>
      <c r="E239" s="214"/>
      <c r="F239" s="214"/>
      <c r="G239" s="214"/>
      <c r="I239" s="352"/>
      <c r="J239" s="352"/>
      <c r="K239" s="352"/>
      <c r="L239" s="352"/>
      <c r="M239" s="352"/>
      <c r="N239" s="352"/>
      <c r="O239" s="352"/>
      <c r="P239" s="352"/>
      <c r="Q239" s="352"/>
      <c r="R239" s="352"/>
      <c r="S239" s="352"/>
      <c r="T239" s="352"/>
      <c r="U239" s="352"/>
      <c r="V239" s="352"/>
      <c r="W239" s="352"/>
      <c r="X239" s="352"/>
      <c r="Y239" s="352"/>
      <c r="Z239" s="213"/>
      <c r="AA239" s="213"/>
      <c r="AB239" s="213"/>
      <c r="AC239" s="213"/>
      <c r="AD239" s="213"/>
      <c r="AE239" s="213"/>
    </row>
    <row r="240" spans="1:31">
      <c r="A240" s="214"/>
      <c r="B240" s="214"/>
      <c r="C240" s="214"/>
      <c r="D240" s="214"/>
      <c r="E240" s="214"/>
      <c r="F240" s="214"/>
      <c r="G240" s="214"/>
      <c r="I240" s="352"/>
      <c r="J240" s="352"/>
      <c r="K240" s="352"/>
      <c r="L240" s="352"/>
      <c r="M240" s="352"/>
      <c r="N240" s="352"/>
      <c r="O240" s="352"/>
      <c r="P240" s="352"/>
      <c r="Q240" s="352"/>
      <c r="R240" s="352"/>
      <c r="S240" s="352"/>
      <c r="T240" s="352"/>
      <c r="U240" s="352"/>
      <c r="V240" s="352"/>
      <c r="W240" s="352"/>
      <c r="X240" s="352"/>
      <c r="Y240" s="352"/>
      <c r="Z240" s="213"/>
      <c r="AA240" s="213"/>
      <c r="AB240" s="213"/>
      <c r="AC240" s="213"/>
      <c r="AD240" s="213"/>
      <c r="AE240" s="213"/>
    </row>
    <row r="241" spans="1:31">
      <c r="A241" s="214"/>
      <c r="B241" s="214"/>
      <c r="C241" s="214"/>
      <c r="D241" s="214"/>
      <c r="E241" s="214"/>
      <c r="F241" s="214"/>
      <c r="G241" s="214"/>
      <c r="I241" s="352"/>
      <c r="J241" s="352"/>
      <c r="K241" s="352"/>
      <c r="L241" s="352"/>
      <c r="M241" s="352"/>
      <c r="N241" s="352"/>
      <c r="O241" s="352"/>
      <c r="P241" s="352"/>
      <c r="Q241" s="352"/>
      <c r="R241" s="352"/>
      <c r="S241" s="352"/>
      <c r="T241" s="352"/>
      <c r="U241" s="352"/>
      <c r="V241" s="352"/>
      <c r="W241" s="352"/>
      <c r="X241" s="352"/>
      <c r="Y241" s="352"/>
      <c r="Z241" s="213"/>
      <c r="AA241" s="213"/>
      <c r="AB241" s="213"/>
      <c r="AC241" s="213"/>
      <c r="AD241" s="213"/>
      <c r="AE241" s="213"/>
    </row>
    <row r="242" spans="1:31">
      <c r="A242" s="214"/>
      <c r="B242" s="214"/>
      <c r="C242" s="214"/>
      <c r="D242" s="214"/>
      <c r="E242" s="214"/>
      <c r="F242" s="214"/>
      <c r="G242" s="214"/>
      <c r="I242" s="352"/>
      <c r="J242" s="352"/>
      <c r="K242" s="352"/>
      <c r="L242" s="352"/>
      <c r="M242" s="352"/>
      <c r="N242" s="352"/>
      <c r="O242" s="352"/>
      <c r="P242" s="352"/>
      <c r="Q242" s="352"/>
      <c r="R242" s="352"/>
      <c r="S242" s="352"/>
      <c r="T242" s="352"/>
      <c r="U242" s="352"/>
      <c r="V242" s="352"/>
      <c r="W242" s="352"/>
      <c r="X242" s="352"/>
      <c r="Y242" s="352"/>
      <c r="Z242" s="213"/>
      <c r="AA242" s="213"/>
      <c r="AB242" s="213"/>
      <c r="AC242" s="213"/>
      <c r="AD242" s="213"/>
      <c r="AE242" s="213"/>
    </row>
    <row r="243" spans="1:31">
      <c r="A243" s="214"/>
      <c r="B243" s="214"/>
      <c r="C243" s="214"/>
      <c r="D243" s="214"/>
      <c r="E243" s="214"/>
      <c r="F243" s="214"/>
      <c r="G243" s="214"/>
      <c r="I243" s="352"/>
      <c r="J243" s="352"/>
      <c r="K243" s="352"/>
      <c r="L243" s="352"/>
      <c r="M243" s="352"/>
      <c r="N243" s="352"/>
      <c r="O243" s="352"/>
      <c r="P243" s="352"/>
      <c r="Q243" s="352"/>
      <c r="R243" s="352"/>
      <c r="S243" s="352"/>
      <c r="T243" s="352"/>
      <c r="U243" s="352"/>
      <c r="V243" s="352"/>
      <c r="W243" s="352"/>
      <c r="X243" s="352"/>
      <c r="Y243" s="352"/>
      <c r="Z243" s="213"/>
      <c r="AA243" s="213"/>
      <c r="AB243" s="213"/>
      <c r="AC243" s="213"/>
      <c r="AD243" s="213"/>
      <c r="AE243" s="213"/>
    </row>
    <row r="244" spans="1:31">
      <c r="A244" s="214"/>
      <c r="B244" s="214"/>
      <c r="C244" s="214"/>
      <c r="D244" s="214"/>
      <c r="E244" s="214"/>
      <c r="F244" s="214"/>
      <c r="G244" s="214"/>
      <c r="I244" s="352"/>
      <c r="J244" s="352"/>
      <c r="K244" s="352"/>
      <c r="L244" s="352"/>
      <c r="M244" s="352"/>
      <c r="N244" s="352"/>
      <c r="O244" s="352"/>
      <c r="P244" s="352"/>
      <c r="Q244" s="352"/>
      <c r="R244" s="352"/>
      <c r="S244" s="352"/>
      <c r="T244" s="352"/>
      <c r="U244" s="352"/>
      <c r="V244" s="352"/>
      <c r="W244" s="352"/>
      <c r="X244" s="352"/>
      <c r="Y244" s="352"/>
      <c r="Z244" s="213"/>
      <c r="AA244" s="213"/>
      <c r="AB244" s="213"/>
      <c r="AC244" s="213"/>
      <c r="AD244" s="213"/>
      <c r="AE244" s="213"/>
    </row>
    <row r="245" spans="1:31">
      <c r="A245" s="214"/>
      <c r="B245" s="214"/>
      <c r="C245" s="214"/>
      <c r="D245" s="214"/>
      <c r="E245" s="214"/>
      <c r="F245" s="214"/>
      <c r="G245" s="214"/>
      <c r="I245" s="352"/>
      <c r="J245" s="352"/>
      <c r="K245" s="352"/>
      <c r="L245" s="352"/>
      <c r="M245" s="352"/>
      <c r="N245" s="352"/>
      <c r="O245" s="352"/>
      <c r="P245" s="352"/>
      <c r="Q245" s="352"/>
      <c r="R245" s="352"/>
      <c r="S245" s="352"/>
      <c r="T245" s="352"/>
      <c r="U245" s="352"/>
      <c r="V245" s="352"/>
      <c r="W245" s="352"/>
      <c r="X245" s="352"/>
      <c r="Y245" s="352"/>
      <c r="Z245" s="213"/>
      <c r="AA245" s="213"/>
      <c r="AB245" s="213"/>
      <c r="AC245" s="213"/>
      <c r="AD245" s="213"/>
      <c r="AE245" s="213"/>
    </row>
    <row r="246" spans="1:31">
      <c r="A246" s="214"/>
      <c r="B246" s="214"/>
      <c r="C246" s="214"/>
      <c r="D246" s="214"/>
      <c r="E246" s="214"/>
      <c r="F246" s="214"/>
      <c r="G246" s="214"/>
      <c r="I246" s="352"/>
      <c r="J246" s="352"/>
      <c r="K246" s="352"/>
      <c r="L246" s="352"/>
      <c r="M246" s="352"/>
      <c r="N246" s="352"/>
      <c r="O246" s="352"/>
      <c r="P246" s="352"/>
      <c r="Q246" s="352"/>
      <c r="R246" s="352"/>
      <c r="S246" s="352"/>
      <c r="T246" s="352"/>
      <c r="U246" s="352"/>
      <c r="V246" s="352"/>
      <c r="W246" s="352"/>
      <c r="X246" s="352"/>
      <c r="Y246" s="352"/>
      <c r="Z246" s="213"/>
      <c r="AA246" s="213"/>
      <c r="AB246" s="213"/>
      <c r="AC246" s="213"/>
      <c r="AD246" s="213"/>
      <c r="AE246" s="213"/>
    </row>
    <row r="247" spans="1:31">
      <c r="A247" s="214"/>
      <c r="B247" s="214"/>
      <c r="C247" s="214"/>
      <c r="D247" s="214"/>
      <c r="E247" s="214"/>
      <c r="F247" s="214"/>
      <c r="G247" s="214"/>
      <c r="I247" s="352"/>
      <c r="J247" s="352"/>
      <c r="K247" s="352"/>
      <c r="L247" s="352"/>
      <c r="M247" s="352"/>
      <c r="N247" s="352"/>
      <c r="O247" s="352"/>
      <c r="P247" s="352"/>
      <c r="Q247" s="352"/>
      <c r="R247" s="352"/>
      <c r="S247" s="352"/>
      <c r="T247" s="352"/>
      <c r="U247" s="352"/>
      <c r="V247" s="352"/>
      <c r="W247" s="352"/>
      <c r="X247" s="352"/>
      <c r="Y247" s="352"/>
      <c r="Z247" s="213"/>
      <c r="AA247" s="213"/>
      <c r="AB247" s="213"/>
      <c r="AC247" s="213"/>
      <c r="AD247" s="213"/>
      <c r="AE247" s="213"/>
    </row>
    <row r="248" spans="1:31">
      <c r="A248" s="214"/>
      <c r="B248" s="214"/>
      <c r="C248" s="214"/>
      <c r="D248" s="214"/>
      <c r="E248" s="214"/>
      <c r="F248" s="214"/>
      <c r="G248" s="214"/>
      <c r="I248" s="352"/>
      <c r="J248" s="352"/>
      <c r="K248" s="352"/>
      <c r="L248" s="352"/>
      <c r="M248" s="352"/>
      <c r="N248" s="352"/>
      <c r="O248" s="352"/>
      <c r="P248" s="352"/>
      <c r="Q248" s="352"/>
      <c r="R248" s="352"/>
      <c r="S248" s="352"/>
      <c r="T248" s="352"/>
      <c r="U248" s="352"/>
      <c r="V248" s="352"/>
      <c r="W248" s="352"/>
      <c r="X248" s="352"/>
      <c r="Y248" s="352"/>
      <c r="Z248" s="213"/>
      <c r="AA248" s="213"/>
      <c r="AB248" s="213"/>
      <c r="AC248" s="213"/>
      <c r="AD248" s="213"/>
      <c r="AE248" s="213"/>
    </row>
    <row r="249" spans="1:31">
      <c r="A249" s="214"/>
      <c r="B249" s="214"/>
      <c r="C249" s="214"/>
      <c r="D249" s="214"/>
      <c r="E249" s="214"/>
      <c r="F249" s="214"/>
      <c r="G249" s="214"/>
      <c r="I249" s="352"/>
      <c r="J249" s="352"/>
      <c r="K249" s="352"/>
      <c r="L249" s="352"/>
      <c r="M249" s="352"/>
      <c r="N249" s="352"/>
      <c r="O249" s="352"/>
      <c r="P249" s="352"/>
      <c r="Q249" s="352"/>
      <c r="R249" s="352"/>
      <c r="S249" s="352"/>
      <c r="T249" s="352"/>
      <c r="U249" s="352"/>
      <c r="V249" s="352"/>
      <c r="W249" s="352"/>
      <c r="X249" s="352"/>
      <c r="Y249" s="352"/>
    </row>
    <row r="250" spans="1:31">
      <c r="A250" s="214"/>
      <c r="B250" s="214"/>
      <c r="C250" s="214"/>
      <c r="D250" s="214"/>
      <c r="E250" s="214"/>
      <c r="F250" s="214"/>
      <c r="G250" s="214"/>
      <c r="I250" s="352"/>
      <c r="J250" s="352"/>
      <c r="K250" s="352"/>
      <c r="L250" s="352"/>
      <c r="M250" s="352"/>
      <c r="N250" s="352"/>
      <c r="O250" s="352"/>
      <c r="P250" s="352"/>
      <c r="Q250" s="352"/>
      <c r="R250" s="352"/>
      <c r="S250" s="352"/>
      <c r="T250" s="352"/>
      <c r="U250" s="352"/>
      <c r="V250" s="352"/>
      <c r="W250" s="352"/>
      <c r="X250" s="352"/>
      <c r="Y250" s="352"/>
    </row>
    <row r="251" spans="1:31">
      <c r="A251" s="214"/>
      <c r="B251" s="214"/>
      <c r="C251" s="214"/>
      <c r="D251" s="214"/>
      <c r="E251" s="214"/>
      <c r="F251" s="214"/>
      <c r="G251" s="214"/>
      <c r="I251" s="352"/>
      <c r="J251" s="352"/>
      <c r="K251" s="352"/>
      <c r="L251" s="352"/>
      <c r="M251" s="352"/>
      <c r="N251" s="352"/>
      <c r="O251" s="352"/>
      <c r="P251" s="352"/>
      <c r="Q251" s="352"/>
      <c r="R251" s="352"/>
      <c r="S251" s="352"/>
      <c r="T251" s="352"/>
      <c r="U251" s="352"/>
      <c r="V251" s="352"/>
      <c r="W251" s="352"/>
      <c r="X251" s="352"/>
      <c r="Y251" s="352"/>
    </row>
    <row r="252" spans="1:31">
      <c r="A252" s="214"/>
      <c r="B252" s="214"/>
      <c r="C252" s="214"/>
      <c r="D252" s="214"/>
      <c r="E252" s="214"/>
      <c r="F252" s="214"/>
      <c r="G252" s="214"/>
      <c r="I252" s="352"/>
      <c r="J252" s="352"/>
      <c r="K252" s="352"/>
      <c r="L252" s="352"/>
      <c r="M252" s="352"/>
      <c r="N252" s="352"/>
      <c r="O252" s="352"/>
      <c r="P252" s="352"/>
      <c r="Q252" s="352"/>
      <c r="R252" s="352"/>
      <c r="S252" s="352"/>
      <c r="T252" s="352"/>
      <c r="U252" s="352"/>
      <c r="V252" s="352"/>
      <c r="W252" s="352"/>
      <c r="X252" s="352"/>
      <c r="Y252" s="352"/>
    </row>
    <row r="253" spans="1:31">
      <c r="A253" s="214"/>
      <c r="B253" s="214"/>
      <c r="C253" s="214"/>
      <c r="D253" s="214"/>
      <c r="E253" s="214"/>
      <c r="F253" s="214"/>
      <c r="G253" s="214"/>
      <c r="I253" s="352"/>
      <c r="J253" s="352"/>
      <c r="K253" s="352"/>
      <c r="L253" s="352"/>
      <c r="M253" s="352"/>
      <c r="N253" s="352"/>
      <c r="O253" s="352"/>
      <c r="P253" s="352"/>
      <c r="Q253" s="352"/>
      <c r="R253" s="352"/>
      <c r="S253" s="352"/>
      <c r="T253" s="352"/>
      <c r="U253" s="352"/>
      <c r="V253" s="352"/>
      <c r="W253" s="352"/>
      <c r="X253" s="352"/>
      <c r="Y253" s="352"/>
    </row>
    <row r="254" spans="1:31">
      <c r="A254" s="214"/>
      <c r="B254" s="214"/>
      <c r="C254" s="214"/>
      <c r="D254" s="214"/>
      <c r="E254" s="214"/>
      <c r="F254" s="214"/>
      <c r="G254" s="214"/>
      <c r="I254" s="352"/>
      <c r="J254" s="352"/>
      <c r="K254" s="352"/>
      <c r="L254" s="352"/>
      <c r="M254" s="352"/>
      <c r="N254" s="352"/>
      <c r="O254" s="352"/>
      <c r="P254" s="352"/>
      <c r="Q254" s="352"/>
      <c r="R254" s="352"/>
      <c r="S254" s="352"/>
      <c r="T254" s="352"/>
      <c r="U254" s="352"/>
      <c r="V254" s="352"/>
      <c r="W254" s="352"/>
      <c r="X254" s="352"/>
      <c r="Y254" s="352"/>
    </row>
  </sheetData>
  <mergeCells count="222">
    <mergeCell ref="A189:C189"/>
    <mergeCell ref="D189:G189"/>
    <mergeCell ref="B77:C77"/>
    <mergeCell ref="E114:G114"/>
    <mergeCell ref="A195:G195"/>
    <mergeCell ref="A118:B118"/>
    <mergeCell ref="A119:B119"/>
    <mergeCell ref="A120:B120"/>
    <mergeCell ref="C115:D115"/>
    <mergeCell ref="C116:D116"/>
    <mergeCell ref="A111:G111"/>
    <mergeCell ref="A105:G105"/>
    <mergeCell ref="D106:F106"/>
    <mergeCell ref="D107:F107"/>
    <mergeCell ref="D108:F108"/>
    <mergeCell ref="A114:B114"/>
    <mergeCell ref="A115:B115"/>
    <mergeCell ref="A116:B116"/>
    <mergeCell ref="A117:B117"/>
    <mergeCell ref="C130:D130"/>
    <mergeCell ref="F130:G130"/>
    <mergeCell ref="F181:G181"/>
    <mergeCell ref="A178:G178"/>
    <mergeCell ref="F174:G174"/>
    <mergeCell ref="C171:E171"/>
    <mergeCell ref="A170:G170"/>
    <mergeCell ref="C175:E175"/>
    <mergeCell ref="F175:G175"/>
    <mergeCell ref="F172:G172"/>
    <mergeCell ref="A100:B100"/>
    <mergeCell ref="C99:D99"/>
    <mergeCell ref="F99:G99"/>
    <mergeCell ref="C100:D100"/>
    <mergeCell ref="F100:G100"/>
    <mergeCell ref="C101:D101"/>
    <mergeCell ref="F101:G101"/>
    <mergeCell ref="C102:D102"/>
    <mergeCell ref="F102:G102"/>
    <mergeCell ref="F158:G158"/>
    <mergeCell ref="C159:E159"/>
    <mergeCell ref="F159:G159"/>
    <mergeCell ref="A154:G154"/>
    <mergeCell ref="C155:E155"/>
    <mergeCell ref="F155:G155"/>
    <mergeCell ref="C156:E156"/>
    <mergeCell ref="F156:G156"/>
    <mergeCell ref="C157:E157"/>
    <mergeCell ref="F157:G157"/>
    <mergeCell ref="F166:G166"/>
    <mergeCell ref="C167:E167"/>
    <mergeCell ref="F167:G167"/>
    <mergeCell ref="A162:G162"/>
    <mergeCell ref="C163:E163"/>
    <mergeCell ref="F163:G163"/>
    <mergeCell ref="C164:E164"/>
    <mergeCell ref="F165:G165"/>
    <mergeCell ref="F164:G164"/>
    <mergeCell ref="C165:E165"/>
    <mergeCell ref="A192:G192"/>
    <mergeCell ref="A46:G46"/>
    <mergeCell ref="A60:G60"/>
    <mergeCell ref="A152:G152"/>
    <mergeCell ref="A160:G160"/>
    <mergeCell ref="A168:G168"/>
    <mergeCell ref="A176:G176"/>
    <mergeCell ref="A182:G182"/>
    <mergeCell ref="A109:G109"/>
    <mergeCell ref="A96:G96"/>
    <mergeCell ref="A103:G103"/>
    <mergeCell ref="A142:G142"/>
    <mergeCell ref="D185:G185"/>
    <mergeCell ref="C181:E181"/>
    <mergeCell ref="A187:C187"/>
    <mergeCell ref="D187:G187"/>
    <mergeCell ref="A123:G123"/>
    <mergeCell ref="C124:D124"/>
    <mergeCell ref="F124:G124"/>
    <mergeCell ref="F171:G171"/>
    <mergeCell ref="C172:E172"/>
    <mergeCell ref="F150:G150"/>
    <mergeCell ref="F179:G179"/>
    <mergeCell ref="C166:E166"/>
    <mergeCell ref="A194:G194"/>
    <mergeCell ref="E23:G23"/>
    <mergeCell ref="A67:G67"/>
    <mergeCell ref="A85:G85"/>
    <mergeCell ref="A76:G76"/>
    <mergeCell ref="A186:C186"/>
    <mergeCell ref="A188:C188"/>
    <mergeCell ref="A190:C190"/>
    <mergeCell ref="D186:G186"/>
    <mergeCell ref="D188:G188"/>
    <mergeCell ref="D190:G190"/>
    <mergeCell ref="A184:G184"/>
    <mergeCell ref="A185:C185"/>
    <mergeCell ref="C179:E179"/>
    <mergeCell ref="C180:E180"/>
    <mergeCell ref="A131:G131"/>
    <mergeCell ref="F180:G180"/>
    <mergeCell ref="C173:E173"/>
    <mergeCell ref="F173:G173"/>
    <mergeCell ref="C174:E174"/>
    <mergeCell ref="C158:E158"/>
    <mergeCell ref="C151:E151"/>
    <mergeCell ref="F148:G148"/>
    <mergeCell ref="F149:G149"/>
    <mergeCell ref="F151:G151"/>
    <mergeCell ref="A144:G144"/>
    <mergeCell ref="A145:G145"/>
    <mergeCell ref="A146:G146"/>
    <mergeCell ref="C147:E147"/>
    <mergeCell ref="F147:G147"/>
    <mergeCell ref="C148:E148"/>
    <mergeCell ref="C149:E149"/>
    <mergeCell ref="C150:E150"/>
    <mergeCell ref="C127:D127"/>
    <mergeCell ref="F127:G127"/>
    <mergeCell ref="C128:D128"/>
    <mergeCell ref="F128:G128"/>
    <mergeCell ref="C129:D129"/>
    <mergeCell ref="F138:G138"/>
    <mergeCell ref="F139:G139"/>
    <mergeCell ref="F140:G140"/>
    <mergeCell ref="F141:G141"/>
    <mergeCell ref="C136:D136"/>
    <mergeCell ref="C137:D137"/>
    <mergeCell ref="C138:D138"/>
    <mergeCell ref="C139:D139"/>
    <mergeCell ref="C140:D140"/>
    <mergeCell ref="C141:D141"/>
    <mergeCell ref="F136:G136"/>
    <mergeCell ref="F137:G137"/>
    <mergeCell ref="C94:D94"/>
    <mergeCell ref="E94:F94"/>
    <mergeCell ref="A112:G112"/>
    <mergeCell ref="A101:B101"/>
    <mergeCell ref="A102:B102"/>
    <mergeCell ref="A98:G98"/>
    <mergeCell ref="A99:B99"/>
    <mergeCell ref="A134:G134"/>
    <mergeCell ref="C135:D135"/>
    <mergeCell ref="F135:G135"/>
    <mergeCell ref="A133:G133"/>
    <mergeCell ref="A113:B113"/>
    <mergeCell ref="C113:D113"/>
    <mergeCell ref="E113:G113"/>
    <mergeCell ref="C114:D114"/>
    <mergeCell ref="A121:G121"/>
    <mergeCell ref="C117:D117"/>
    <mergeCell ref="C118:D118"/>
    <mergeCell ref="C119:D119"/>
    <mergeCell ref="C120:D120"/>
    <mergeCell ref="C125:D125"/>
    <mergeCell ref="F125:G125"/>
    <mergeCell ref="C126:D126"/>
    <mergeCell ref="F126:G126"/>
    <mergeCell ref="F14:G14"/>
    <mergeCell ref="A11:G11"/>
    <mergeCell ref="B19:C19"/>
    <mergeCell ref="B22:C22"/>
    <mergeCell ref="A48:G48"/>
    <mergeCell ref="E42:G42"/>
    <mergeCell ref="E43:G43"/>
    <mergeCell ref="E44:G44"/>
    <mergeCell ref="E45:G45"/>
    <mergeCell ref="B37:C37"/>
    <mergeCell ref="E37:F37"/>
    <mergeCell ref="A38:G38"/>
    <mergeCell ref="A40:G40"/>
    <mergeCell ref="A41:G41"/>
    <mergeCell ref="D33:F33"/>
    <mergeCell ref="D35:F35"/>
    <mergeCell ref="D36:F36"/>
    <mergeCell ref="D34:F34"/>
    <mergeCell ref="A74:G74"/>
    <mergeCell ref="E49:G49"/>
    <mergeCell ref="E50:G50"/>
    <mergeCell ref="E51:G51"/>
    <mergeCell ref="A55:G55"/>
    <mergeCell ref="E52:G52"/>
    <mergeCell ref="A62:G62"/>
    <mergeCell ref="A69:G69"/>
    <mergeCell ref="A1:G2"/>
    <mergeCell ref="A4:G4"/>
    <mergeCell ref="A8:G8"/>
    <mergeCell ref="A12:G12"/>
    <mergeCell ref="A13:G13"/>
    <mergeCell ref="A32:G32"/>
    <mergeCell ref="A28:G28"/>
    <mergeCell ref="A29:G29"/>
    <mergeCell ref="A30:G30"/>
    <mergeCell ref="A31:G31"/>
    <mergeCell ref="A24:B24"/>
    <mergeCell ref="A25:B25"/>
    <mergeCell ref="B9:G9"/>
    <mergeCell ref="B10:G10"/>
    <mergeCell ref="B14:C14"/>
    <mergeCell ref="D14:E14"/>
    <mergeCell ref="A191:C191"/>
    <mergeCell ref="D191:G191"/>
    <mergeCell ref="B78:C78"/>
    <mergeCell ref="B79:C79"/>
    <mergeCell ref="B80:C80"/>
    <mergeCell ref="B81:C81"/>
    <mergeCell ref="B82:C82"/>
    <mergeCell ref="B83:C83"/>
    <mergeCell ref="B84:C84"/>
    <mergeCell ref="F129:G129"/>
    <mergeCell ref="E91:F91"/>
    <mergeCell ref="E92:F92"/>
    <mergeCell ref="E95:F95"/>
    <mergeCell ref="C91:D91"/>
    <mergeCell ref="C92:D92"/>
    <mergeCell ref="C95:D95"/>
    <mergeCell ref="A87:G87"/>
    <mergeCell ref="A88:G88"/>
    <mergeCell ref="C89:D89"/>
    <mergeCell ref="E89:F89"/>
    <mergeCell ref="C90:D90"/>
    <mergeCell ref="E90:F90"/>
    <mergeCell ref="C93:D93"/>
    <mergeCell ref="E93:F93"/>
  </mergeCells>
  <phoneticPr fontId="2" type="noConversion"/>
  <hyperlinks>
    <hyperlink ref="E50" r:id="rId1" xr:uid="{00000000-0004-0000-0000-000000000000}"/>
    <hyperlink ref="F148" r:id="rId2" xr:uid="{00000000-0004-0000-0000-000001000000}"/>
    <hyperlink ref="F156" r:id="rId3" xr:uid="{00000000-0004-0000-0000-000002000000}"/>
    <hyperlink ref="F164" r:id="rId4" xr:uid="{00000000-0004-0000-0000-000003000000}"/>
    <hyperlink ref="F172" r:id="rId5" xr:uid="{00000000-0004-0000-0000-000004000000}"/>
    <hyperlink ref="F136" r:id="rId6" xr:uid="{00000000-0004-0000-0000-000005000000}"/>
    <hyperlink ref="A30" r:id="rId7" xr:uid="{00000000-0004-0000-0000-000006000000}"/>
    <hyperlink ref="A13" r:id="rId8" xr:uid="{00000000-0004-0000-0000-000007000000}"/>
    <hyperlink ref="A11" r:id="rId9" xr:uid="{00000000-0004-0000-0000-000008000000}"/>
    <hyperlink ref="G36" r:id="rId10" xr:uid="{00000000-0004-0000-0000-00000A000000}"/>
    <hyperlink ref="G35" r:id="rId11" xr:uid="{00000000-0004-0000-0000-00000B000000}"/>
    <hyperlink ref="G78" r:id="rId12" xr:uid="{00000000-0004-0000-0000-00000D000000}"/>
    <hyperlink ref="F180" r:id="rId13" xr:uid="{00000000-0004-0000-0000-000015000000}"/>
    <hyperlink ref="E43" r:id="rId14" xr:uid="{00000000-0004-0000-0000-000016000000}"/>
    <hyperlink ref="F59" r:id="rId15" location="!/solicitud/list" xr:uid="{00000000-0004-0000-0000-00001D000000}"/>
    <hyperlink ref="B72" r:id="rId16" display="https://www.contrataciones.gov.py/licitaciones/convocatoria/1ef323cc-eb20-69ca-9400-8fab235463de.html" xr:uid="{6FDEDA61-E043-43DE-9722-ECF0A324C6BA}"/>
    <hyperlink ref="G71" r:id="rId17" xr:uid="{D24ACA5F-24A3-4421-AEED-189058DDE1F3}"/>
    <hyperlink ref="G34" r:id="rId18" xr:uid="{AFC1339A-7F89-48EA-AEFD-185C5066E567}"/>
    <hyperlink ref="E44" r:id="rId19" xr:uid="{E678C6A6-BBAC-44E0-9A85-B3EE87608422}"/>
    <hyperlink ref="E45" r:id="rId20" xr:uid="{B6F98ED7-7752-4F3E-8241-030E268C2961}"/>
    <hyperlink ref="E51" r:id="rId21" xr:uid="{9827A370-773E-44D9-9ACB-39EF7A530B40}"/>
    <hyperlink ref="E52" r:id="rId22" xr:uid="{C2FC7A85-6F16-492C-B8C3-1F3A012852F2}"/>
    <hyperlink ref="F58" r:id="rId23" location="!/solicitud/list" xr:uid="{0CB9E09C-8960-4EBE-BD68-F1C470991E72}"/>
    <hyperlink ref="F57" r:id="rId24" location="!/solicitud/list" xr:uid="{37E6CB6C-25FF-4F85-BE1F-B86D8FCB72A2}"/>
    <hyperlink ref="G64" r:id="rId25" xr:uid="{3395C390-3449-435D-87DC-D385448DD663}"/>
    <hyperlink ref="G65" r:id="rId26" xr:uid="{96E365FD-390F-4B5B-9B4F-C2F44191E34B}"/>
    <hyperlink ref="G66" r:id="rId27" xr:uid="{FACF47FF-3B91-404F-90E6-4D1663023452}"/>
    <hyperlink ref="J78" r:id="rId28" xr:uid="{DF20CB44-3CB3-41E3-A791-4ED5ECA86F40}"/>
    <hyperlink ref="G79:G84" r:id="rId29" display="https://www.cajaande.gov.py/?page_id=44" xr:uid="{38E01B35-1E34-4464-B707-8AE1413D6EF2}"/>
    <hyperlink ref="E114" r:id="rId30" xr:uid="{13B28224-5249-4B73-AE72-E259FB9E8C5A}"/>
    <hyperlink ref="F125" r:id="rId31" display="https://www.facebook.com/CajaAnde/?locale=es_LA" xr:uid="{00000000-0004-0000-0000-00002C000000}"/>
    <hyperlink ref="G107" r:id="rId32" display="https://pub-py.theintegrityapp.com/" xr:uid="{2071D156-254C-4759-BE8C-2EEC4E1C0B71}"/>
    <hyperlink ref="G72" r:id="rId33" xr:uid="{27A2766A-F69B-42D7-8298-ABCAFE6F39B8}"/>
    <hyperlink ref="G73" r:id="rId34" xr:uid="{61D9175B-F31E-41A8-A852-D8D8D8F0FD01}"/>
  </hyperlinks>
  <pageMargins left="0.97" right="0.12" top="0.78740157480314965" bottom="0.39370078740157483" header="0.35433070866141736" footer="0.19685039370078741"/>
  <pageSetup paperSize="14" scale="49" orientation="portrait" r:id="rId35"/>
  <headerFooter>
    <oddHeader>&amp;L&amp;G&amp;R&amp;G</oddHeader>
    <oddFooter>&amp;CPágina &amp;P de &amp;N</oddFooter>
  </headerFooter>
  <rowBreaks count="3" manualBreakCount="3">
    <brk id="53" max="7" man="1"/>
    <brk id="74" max="7" man="1"/>
    <brk id="143" max="7" man="1"/>
  </rowBreaks>
  <drawing r:id="rId36"/>
  <legacyDrawingHF r:id="rId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X152"/>
  <sheetViews>
    <sheetView zoomScale="50" zoomScaleNormal="50" workbookViewId="0">
      <pane xSplit="2" ySplit="5" topLeftCell="C44" activePane="bottomRight" state="frozen"/>
      <selection pane="topRight" activeCell="C1" sqref="C1"/>
      <selection pane="bottomLeft" activeCell="A6" sqref="A6"/>
      <selection pane="bottomRight" activeCell="L52" sqref="L52"/>
    </sheetView>
  </sheetViews>
  <sheetFormatPr baseColWidth="10" defaultRowHeight="14.4"/>
  <cols>
    <col min="1" max="1" width="8.5546875" customWidth="1"/>
    <col min="2" max="3" width="40.5546875" customWidth="1"/>
    <col min="4" max="4" width="41.77734375" customWidth="1"/>
    <col min="5" max="5" width="20.5546875" bestFit="1" customWidth="1"/>
    <col min="6" max="6" width="21.5546875" bestFit="1" customWidth="1"/>
    <col min="7" max="7" width="25.5546875" bestFit="1" customWidth="1"/>
    <col min="8" max="8" width="22" customWidth="1"/>
    <col min="9" max="9" width="18.44140625" bestFit="1" customWidth="1"/>
    <col min="10" max="10" width="14.21875" customWidth="1"/>
    <col min="11" max="11" width="14" customWidth="1"/>
    <col min="12" max="12" width="17.77734375" customWidth="1"/>
    <col min="23" max="23" width="28.21875" customWidth="1"/>
    <col min="24" max="24" width="17.5546875" customWidth="1"/>
  </cols>
  <sheetData>
    <row r="1" spans="1:18">
      <c r="M1" t="s">
        <v>24</v>
      </c>
      <c r="N1" t="s">
        <v>25</v>
      </c>
      <c r="O1" t="s">
        <v>192</v>
      </c>
      <c r="P1" t="s">
        <v>26</v>
      </c>
      <c r="Q1">
        <v>72957296579</v>
      </c>
      <c r="R1">
        <v>5.9900000000000002E-2</v>
      </c>
    </row>
    <row r="2" spans="1:18">
      <c r="M2">
        <v>1</v>
      </c>
      <c r="N2">
        <v>1</v>
      </c>
      <c r="O2">
        <v>72957296579</v>
      </c>
      <c r="P2">
        <v>5.9900000000000002E-2</v>
      </c>
      <c r="Q2">
        <v>319642710207</v>
      </c>
      <c r="R2">
        <v>0.1857</v>
      </c>
    </row>
    <row r="3" spans="1:18" ht="19.2">
      <c r="B3" s="336" t="s">
        <v>2</v>
      </c>
      <c r="C3" s="336"/>
      <c r="M3">
        <v>31200</v>
      </c>
      <c r="N3">
        <v>7303</v>
      </c>
      <c r="O3">
        <v>319642710207</v>
      </c>
      <c r="P3">
        <v>0.1857</v>
      </c>
      <c r="Q3">
        <v>710328000004</v>
      </c>
      <c r="R3">
        <v>0.20480000000000001</v>
      </c>
    </row>
    <row r="4" spans="1:18" ht="17.25" customHeight="1">
      <c r="A4" s="51"/>
      <c r="B4" s="64" t="s">
        <v>123</v>
      </c>
      <c r="C4" s="64" t="s">
        <v>124</v>
      </c>
      <c r="D4" s="51"/>
      <c r="E4" s="51"/>
      <c r="F4" s="51"/>
      <c r="G4" s="51"/>
      <c r="H4" s="51"/>
      <c r="I4" s="51"/>
      <c r="M4">
        <v>9600</v>
      </c>
      <c r="N4">
        <v>2363</v>
      </c>
      <c r="O4">
        <v>710328000004</v>
      </c>
      <c r="P4">
        <v>0.20480000000000001</v>
      </c>
    </row>
    <row r="5" spans="1:18" ht="48" customHeight="1">
      <c r="A5" s="52"/>
      <c r="B5" s="65" t="s">
        <v>261</v>
      </c>
      <c r="C5" s="67" t="s">
        <v>205</v>
      </c>
      <c r="D5" s="52"/>
      <c r="E5" s="52"/>
      <c r="F5" s="52"/>
      <c r="G5" s="52"/>
      <c r="H5" s="52"/>
      <c r="I5" s="52"/>
    </row>
    <row r="6" spans="1:18" ht="15">
      <c r="A6" s="54"/>
      <c r="B6" s="54"/>
      <c r="C6" s="54"/>
      <c r="D6" s="54"/>
      <c r="E6" s="52"/>
      <c r="F6" s="52"/>
      <c r="G6" s="52"/>
      <c r="H6" s="52"/>
      <c r="I6" s="52"/>
    </row>
    <row r="7" spans="1:18" ht="19.2">
      <c r="A7" s="54"/>
      <c r="B7" s="337" t="s">
        <v>125</v>
      </c>
      <c r="C7" s="337"/>
      <c r="D7" s="337"/>
      <c r="E7" s="52"/>
      <c r="F7" s="52"/>
      <c r="G7" s="52"/>
      <c r="H7" s="52"/>
      <c r="I7" s="52"/>
    </row>
    <row r="8" spans="1:18" ht="16.5" customHeight="1">
      <c r="A8" s="64" t="s">
        <v>21</v>
      </c>
      <c r="B8" s="64" t="s">
        <v>4</v>
      </c>
      <c r="C8" s="64" t="s">
        <v>5</v>
      </c>
      <c r="D8" s="64" t="s">
        <v>6</v>
      </c>
      <c r="E8" s="51" t="s">
        <v>248</v>
      </c>
      <c r="F8" s="52" t="s">
        <v>249</v>
      </c>
      <c r="G8" s="52"/>
      <c r="H8" s="52"/>
      <c r="I8" s="52"/>
    </row>
    <row r="9" spans="1:18" ht="16.5" customHeight="1">
      <c r="A9" s="67">
        <v>1</v>
      </c>
      <c r="B9" s="67" t="s">
        <v>100</v>
      </c>
      <c r="C9" s="67" t="s">
        <v>105</v>
      </c>
      <c r="D9" s="66" t="s">
        <v>120</v>
      </c>
      <c r="E9" s="51">
        <v>6</v>
      </c>
      <c r="F9" s="52">
        <v>1</v>
      </c>
      <c r="G9" s="52"/>
      <c r="H9" s="52"/>
      <c r="I9" s="52"/>
    </row>
    <row r="10" spans="1:18" ht="16.5" customHeight="1">
      <c r="A10" s="67">
        <f>+A9+1</f>
        <v>2</v>
      </c>
      <c r="B10" s="67" t="s">
        <v>101</v>
      </c>
      <c r="C10" s="67" t="s">
        <v>109</v>
      </c>
      <c r="D10" s="66" t="s">
        <v>106</v>
      </c>
      <c r="E10" s="51"/>
      <c r="F10" s="52"/>
      <c r="G10" s="52"/>
      <c r="H10" s="52"/>
      <c r="I10" s="52"/>
    </row>
    <row r="11" spans="1:18" ht="16.5" customHeight="1">
      <c r="A11" s="67">
        <f>+A10+1</f>
        <v>3</v>
      </c>
      <c r="B11" s="67" t="s">
        <v>102</v>
      </c>
      <c r="C11" s="67" t="s">
        <v>110</v>
      </c>
      <c r="D11" s="66" t="s">
        <v>107</v>
      </c>
      <c r="E11" s="51"/>
      <c r="F11" s="52"/>
      <c r="G11" s="52"/>
      <c r="H11" s="52"/>
      <c r="I11" s="52"/>
    </row>
    <row r="12" spans="1:18" ht="16.5" customHeight="1">
      <c r="A12" s="67">
        <f t="shared" ref="A12:A16" si="0">+A11+1</f>
        <v>4</v>
      </c>
      <c r="B12" s="67" t="s">
        <v>108</v>
      </c>
      <c r="C12" s="67" t="s">
        <v>111</v>
      </c>
      <c r="D12" s="66" t="s">
        <v>219</v>
      </c>
      <c r="E12" s="51"/>
      <c r="F12" s="52"/>
      <c r="G12" s="52"/>
      <c r="H12" s="52"/>
      <c r="I12" s="52"/>
    </row>
    <row r="13" spans="1:18" ht="26.4">
      <c r="A13" s="67">
        <f t="shared" si="0"/>
        <v>5</v>
      </c>
      <c r="B13" s="67" t="s">
        <v>103</v>
      </c>
      <c r="C13" s="67" t="s">
        <v>112</v>
      </c>
      <c r="D13" s="66" t="s">
        <v>226</v>
      </c>
      <c r="E13" s="51"/>
      <c r="F13" s="52"/>
      <c r="G13" s="52"/>
      <c r="H13" s="52"/>
      <c r="I13" s="52"/>
    </row>
    <row r="14" spans="1:18">
      <c r="A14" s="67">
        <f t="shared" si="0"/>
        <v>6</v>
      </c>
      <c r="B14" s="67" t="s">
        <v>217</v>
      </c>
      <c r="C14" s="67"/>
      <c r="D14" s="66" t="s">
        <v>219</v>
      </c>
      <c r="E14" s="51"/>
      <c r="F14" s="52"/>
      <c r="G14" s="52"/>
      <c r="H14" s="52"/>
      <c r="I14" s="52"/>
    </row>
    <row r="15" spans="1:18">
      <c r="A15" s="67">
        <f t="shared" si="0"/>
        <v>7</v>
      </c>
      <c r="B15" s="67" t="s">
        <v>218</v>
      </c>
      <c r="C15" s="67" t="s">
        <v>221</v>
      </c>
      <c r="D15" s="66" t="s">
        <v>220</v>
      </c>
      <c r="E15" s="51"/>
      <c r="F15" s="52"/>
      <c r="G15" s="52"/>
      <c r="H15" s="52"/>
      <c r="I15" s="52"/>
    </row>
    <row r="16" spans="1:18" ht="26.4">
      <c r="A16" s="67">
        <f t="shared" si="0"/>
        <v>8</v>
      </c>
      <c r="B16" s="65" t="s">
        <v>104</v>
      </c>
      <c r="C16" s="67" t="s">
        <v>243</v>
      </c>
      <c r="D16" s="66" t="s">
        <v>219</v>
      </c>
      <c r="E16" s="51"/>
      <c r="F16" s="52"/>
      <c r="G16" s="52"/>
      <c r="H16" s="52"/>
      <c r="I16" s="52"/>
    </row>
    <row r="17" spans="1:15">
      <c r="A17" s="68"/>
      <c r="B17" s="68"/>
      <c r="C17" s="68"/>
      <c r="D17" s="68"/>
      <c r="E17" s="51"/>
      <c r="F17" s="52"/>
      <c r="G17" s="52"/>
      <c r="H17" s="52"/>
      <c r="I17" s="52"/>
    </row>
    <row r="18" spans="1:15" ht="19.2">
      <c r="A18" s="54"/>
      <c r="B18" s="338" t="s">
        <v>127</v>
      </c>
      <c r="C18" s="338"/>
      <c r="D18" s="338"/>
      <c r="E18" s="338"/>
      <c r="F18" s="52"/>
      <c r="G18" s="52"/>
      <c r="H18" s="52"/>
      <c r="I18" s="52"/>
    </row>
    <row r="19" spans="1:15" ht="16.5" customHeight="1">
      <c r="A19" s="64" t="s">
        <v>128</v>
      </c>
      <c r="B19" s="64" t="s">
        <v>60</v>
      </c>
      <c r="C19" s="64" t="s">
        <v>8</v>
      </c>
      <c r="D19" s="64" t="s">
        <v>9</v>
      </c>
      <c r="E19" s="64" t="s">
        <v>10</v>
      </c>
      <c r="F19" s="52"/>
      <c r="G19" s="52"/>
      <c r="H19" s="52"/>
      <c r="I19" s="52"/>
    </row>
    <row r="20" spans="1:15" ht="39.6">
      <c r="A20" s="71" t="s">
        <v>11</v>
      </c>
      <c r="B20" s="67" t="s">
        <v>208</v>
      </c>
      <c r="C20" s="67" t="s">
        <v>245</v>
      </c>
      <c r="D20" s="67" t="s">
        <v>244</v>
      </c>
      <c r="E20" s="85" t="s">
        <v>207</v>
      </c>
      <c r="F20" s="52"/>
      <c r="G20" s="52"/>
      <c r="H20" s="52"/>
      <c r="I20" s="52"/>
    </row>
    <row r="21" spans="1:15" ht="39.6">
      <c r="A21" s="71" t="s">
        <v>12</v>
      </c>
      <c r="B21" s="67" t="s">
        <v>246</v>
      </c>
      <c r="C21" s="67" t="s">
        <v>121</v>
      </c>
      <c r="D21" s="67" t="s">
        <v>222</v>
      </c>
      <c r="E21" s="85" t="s">
        <v>207</v>
      </c>
      <c r="F21" s="52"/>
      <c r="G21" s="52"/>
      <c r="H21" s="52"/>
      <c r="I21" s="52"/>
    </row>
    <row r="22" spans="1:15" ht="16.5" customHeight="1">
      <c r="A22" s="71" t="s">
        <v>13</v>
      </c>
      <c r="B22" s="67"/>
      <c r="C22" s="67"/>
      <c r="D22" s="67"/>
      <c r="E22" s="66"/>
      <c r="F22" s="52"/>
      <c r="G22" s="52"/>
      <c r="H22" s="52"/>
      <c r="I22" s="52"/>
    </row>
    <row r="23" spans="1:15" ht="15" customHeight="1">
      <c r="A23" s="52"/>
      <c r="B23" s="52"/>
      <c r="C23" s="52"/>
      <c r="D23" s="52"/>
      <c r="E23" s="52"/>
      <c r="F23" s="52"/>
      <c r="G23" s="52"/>
      <c r="H23" s="52"/>
      <c r="I23" s="52"/>
    </row>
    <row r="24" spans="1:15" ht="38.4">
      <c r="A24" s="52"/>
      <c r="B24" s="57" t="s">
        <v>129</v>
      </c>
      <c r="C24" s="57" t="s">
        <v>130</v>
      </c>
      <c r="D24" s="342" t="s">
        <v>131</v>
      </c>
      <c r="E24" s="343"/>
      <c r="F24" s="343"/>
      <c r="G24" s="52"/>
      <c r="H24" s="166" t="s">
        <v>202</v>
      </c>
      <c r="I24" s="52"/>
      <c r="J24">
        <v>5282</v>
      </c>
    </row>
    <row r="25" spans="1:15" ht="28.5" customHeight="1">
      <c r="A25" s="64" t="s">
        <v>14</v>
      </c>
      <c r="B25" s="64" t="s">
        <v>57</v>
      </c>
      <c r="C25" s="64" t="s">
        <v>57</v>
      </c>
      <c r="D25" s="64" t="s">
        <v>19</v>
      </c>
      <c r="E25" s="64" t="s">
        <v>20</v>
      </c>
      <c r="F25" s="72" t="s">
        <v>98</v>
      </c>
      <c r="H25" s="166" t="str">
        <f>+B25</f>
        <v>Nivel de Cumplimiento</v>
      </c>
      <c r="I25" s="166"/>
      <c r="J25" s="166" t="s">
        <v>203</v>
      </c>
      <c r="K25" s="166"/>
      <c r="L25" s="166" t="str">
        <f>+D25</f>
        <v>Cantidad de Consultas</v>
      </c>
      <c r="M25" s="166" t="str">
        <f>+E25</f>
        <v>Respondidos</v>
      </c>
      <c r="N25" s="166" t="str">
        <f>+F25</f>
        <v>No Respondidos o Reconsideradas</v>
      </c>
      <c r="O25" s="92"/>
    </row>
    <row r="26" spans="1:15">
      <c r="A26" s="67" t="s">
        <v>153</v>
      </c>
      <c r="B26" s="73" t="str">
        <f>+H26</f>
        <v>Intermedio</v>
      </c>
      <c r="C26" s="74">
        <f>+J26</f>
        <v>1</v>
      </c>
      <c r="D26" s="70">
        <f>+L26</f>
        <v>1</v>
      </c>
      <c r="E26" s="70">
        <f>+M26</f>
        <v>0</v>
      </c>
      <c r="F26" s="70">
        <f>+N26</f>
        <v>0</v>
      </c>
      <c r="G26" s="87" t="str">
        <f t="shared" ref="G26:G37" si="1">+A26</f>
        <v>ENE</v>
      </c>
      <c r="H26" s="52" t="s">
        <v>274</v>
      </c>
      <c r="I26" s="51" t="str">
        <f>+A26</f>
        <v>ENE</v>
      </c>
      <c r="J26" s="88">
        <v>1</v>
      </c>
      <c r="K26" s="87" t="str">
        <f t="shared" ref="K26:K37" si="2">+A26</f>
        <v>ENE</v>
      </c>
      <c r="L26" s="52">
        <v>1</v>
      </c>
      <c r="M26" s="52">
        <v>0</v>
      </c>
      <c r="N26" s="52">
        <v>0</v>
      </c>
    </row>
    <row r="27" spans="1:15">
      <c r="A27" s="67" t="s">
        <v>154</v>
      </c>
      <c r="B27" s="74">
        <f t="shared" ref="B27:B29" si="3">+H27</f>
        <v>1</v>
      </c>
      <c r="C27" s="74">
        <f t="shared" ref="C27:C31" si="4">+J27</f>
        <v>1</v>
      </c>
      <c r="D27" s="70" t="str">
        <f t="shared" ref="D27:D28" si="5">+L27</f>
        <v>No se realizaron consultas</v>
      </c>
      <c r="E27" s="70" t="str">
        <f t="shared" ref="E27:E28" si="6">+M27</f>
        <v>----------------</v>
      </c>
      <c r="F27" s="70" t="str">
        <f t="shared" ref="F27:F28" si="7">+N27</f>
        <v>----------------</v>
      </c>
      <c r="G27" s="87" t="str">
        <f t="shared" si="1"/>
        <v>FEB.</v>
      </c>
      <c r="H27" s="88">
        <v>1</v>
      </c>
      <c r="I27" s="51" t="str">
        <f t="shared" ref="I27:I37" si="8">+A27</f>
        <v>FEB.</v>
      </c>
      <c r="J27" s="88">
        <v>1</v>
      </c>
      <c r="K27" s="87" t="str">
        <f t="shared" si="2"/>
        <v>FEB.</v>
      </c>
      <c r="L27" s="52" t="s">
        <v>166</v>
      </c>
      <c r="M27" s="52" t="s">
        <v>115</v>
      </c>
      <c r="N27" s="52" t="s">
        <v>115</v>
      </c>
    </row>
    <row r="28" spans="1:15">
      <c r="A28" s="67" t="s">
        <v>155</v>
      </c>
      <c r="B28" s="74">
        <f t="shared" si="3"/>
        <v>1</v>
      </c>
      <c r="C28" s="74">
        <f t="shared" si="4"/>
        <v>1</v>
      </c>
      <c r="D28" s="70" t="str">
        <f t="shared" si="5"/>
        <v>No se realizaron consultas</v>
      </c>
      <c r="E28" s="70" t="str">
        <f t="shared" si="6"/>
        <v>----------------</v>
      </c>
      <c r="F28" s="70" t="str">
        <f t="shared" si="7"/>
        <v>----------------</v>
      </c>
      <c r="G28" s="87" t="str">
        <f t="shared" si="1"/>
        <v>MAR.</v>
      </c>
      <c r="H28" s="88">
        <v>1</v>
      </c>
      <c r="I28" s="51" t="str">
        <f t="shared" si="8"/>
        <v>MAR.</v>
      </c>
      <c r="J28" s="88">
        <v>1</v>
      </c>
      <c r="K28" s="87" t="str">
        <f t="shared" si="2"/>
        <v>MAR.</v>
      </c>
      <c r="L28" s="52" t="s">
        <v>166</v>
      </c>
      <c r="M28" s="52" t="s">
        <v>115</v>
      </c>
      <c r="N28" s="52" t="s">
        <v>115</v>
      </c>
    </row>
    <row r="29" spans="1:15">
      <c r="A29" s="67" t="s">
        <v>156</v>
      </c>
      <c r="B29" s="74">
        <f t="shared" si="3"/>
        <v>1</v>
      </c>
      <c r="C29" s="74">
        <f t="shared" si="4"/>
        <v>1</v>
      </c>
      <c r="D29" s="70" t="str">
        <f t="shared" ref="D29:D31" si="9">+L29</f>
        <v>No se realizaron consultas</v>
      </c>
      <c r="E29" s="70" t="str">
        <f t="shared" ref="E29:E31" si="10">+M29</f>
        <v>----------------</v>
      </c>
      <c r="F29" s="70" t="str">
        <f t="shared" ref="F29:F31" si="11">+N29</f>
        <v>----------------</v>
      </c>
      <c r="G29" s="87" t="str">
        <f t="shared" si="1"/>
        <v>ABR.</v>
      </c>
      <c r="H29" s="88">
        <v>1</v>
      </c>
      <c r="I29" s="51" t="str">
        <f t="shared" si="8"/>
        <v>ABR.</v>
      </c>
      <c r="J29" s="88">
        <v>1</v>
      </c>
      <c r="K29" s="87" t="str">
        <f t="shared" si="2"/>
        <v>ABR.</v>
      </c>
      <c r="L29" s="52" t="s">
        <v>166</v>
      </c>
      <c r="M29" s="52" t="s">
        <v>115</v>
      </c>
      <c r="N29" s="52" t="s">
        <v>115</v>
      </c>
    </row>
    <row r="30" spans="1:15">
      <c r="A30" s="67" t="s">
        <v>157</v>
      </c>
      <c r="B30" s="74">
        <f>+H30</f>
        <v>1</v>
      </c>
      <c r="C30" s="74">
        <f t="shared" si="4"/>
        <v>1</v>
      </c>
      <c r="D30" s="70" t="str">
        <f t="shared" si="9"/>
        <v>No se realizaron consultas</v>
      </c>
      <c r="E30" s="70" t="str">
        <f t="shared" si="10"/>
        <v>----------------</v>
      </c>
      <c r="F30" s="70" t="str">
        <f t="shared" si="11"/>
        <v>----------------</v>
      </c>
      <c r="G30" s="87" t="str">
        <f t="shared" si="1"/>
        <v>MAY.</v>
      </c>
      <c r="H30" s="88">
        <v>1</v>
      </c>
      <c r="I30" s="51" t="str">
        <f t="shared" si="8"/>
        <v>MAY.</v>
      </c>
      <c r="J30" s="88">
        <v>1</v>
      </c>
      <c r="K30" s="87" t="str">
        <f t="shared" si="2"/>
        <v>MAY.</v>
      </c>
      <c r="L30" s="52" t="s">
        <v>166</v>
      </c>
      <c r="M30" s="52" t="s">
        <v>115</v>
      </c>
      <c r="N30" s="52" t="s">
        <v>115</v>
      </c>
    </row>
    <row r="31" spans="1:15">
      <c r="A31" s="67" t="s">
        <v>158</v>
      </c>
      <c r="B31" s="74">
        <f>+H31</f>
        <v>1</v>
      </c>
      <c r="C31" s="74" t="str">
        <f t="shared" si="4"/>
        <v>En proceso</v>
      </c>
      <c r="D31" s="70" t="str">
        <f t="shared" si="9"/>
        <v>No se realizaron consultas</v>
      </c>
      <c r="E31" s="70" t="str">
        <f t="shared" si="10"/>
        <v>----------------</v>
      </c>
      <c r="F31" s="70" t="str">
        <f t="shared" si="11"/>
        <v>----------------</v>
      </c>
      <c r="G31" s="87" t="str">
        <f t="shared" si="1"/>
        <v>JUN.</v>
      </c>
      <c r="H31" s="88">
        <v>1</v>
      </c>
      <c r="I31" s="51" t="str">
        <f t="shared" si="8"/>
        <v>JUN.</v>
      </c>
      <c r="J31" s="52" t="s">
        <v>206</v>
      </c>
      <c r="K31" s="87" t="str">
        <f t="shared" si="2"/>
        <v>JUN.</v>
      </c>
      <c r="L31" s="52" t="s">
        <v>166</v>
      </c>
      <c r="M31" s="52" t="s">
        <v>115</v>
      </c>
      <c r="N31" s="52" t="s">
        <v>115</v>
      </c>
    </row>
    <row r="32" spans="1:15">
      <c r="A32" s="67" t="s">
        <v>159</v>
      </c>
      <c r="B32" s="74">
        <f t="shared" ref="B32:B37" si="12">+H32</f>
        <v>1</v>
      </c>
      <c r="C32" s="74"/>
      <c r="D32" s="70"/>
      <c r="E32" s="70"/>
      <c r="F32" s="69"/>
      <c r="G32" s="87" t="str">
        <f t="shared" si="1"/>
        <v>JUL.</v>
      </c>
      <c r="H32" s="88">
        <v>1</v>
      </c>
      <c r="I32" s="51" t="str">
        <f t="shared" si="8"/>
        <v>JUL.</v>
      </c>
      <c r="J32" s="88">
        <f t="shared" ref="J32:J36" si="13">+C32</f>
        <v>0</v>
      </c>
      <c r="K32" s="87" t="str">
        <f t="shared" si="2"/>
        <v>JUL.</v>
      </c>
      <c r="L32" s="52">
        <v>1</v>
      </c>
      <c r="M32" s="52">
        <v>0</v>
      </c>
      <c r="N32">
        <v>0</v>
      </c>
    </row>
    <row r="33" spans="1:24">
      <c r="A33" s="67" t="s">
        <v>160</v>
      </c>
      <c r="B33" s="74">
        <f t="shared" si="12"/>
        <v>1</v>
      </c>
      <c r="C33" s="74"/>
      <c r="D33" s="70"/>
      <c r="E33" s="70"/>
      <c r="F33" s="69"/>
      <c r="G33" s="87" t="str">
        <f t="shared" si="1"/>
        <v>AGO.</v>
      </c>
      <c r="H33" s="88">
        <v>1</v>
      </c>
      <c r="I33" s="51" t="str">
        <f t="shared" si="8"/>
        <v>AGO.</v>
      </c>
      <c r="J33" s="88">
        <f t="shared" si="13"/>
        <v>0</v>
      </c>
      <c r="K33" s="87" t="str">
        <f t="shared" si="2"/>
        <v>AGO.</v>
      </c>
      <c r="L33" s="52" t="s">
        <v>166</v>
      </c>
      <c r="M33" s="52">
        <v>0</v>
      </c>
      <c r="N33">
        <v>0</v>
      </c>
    </row>
    <row r="34" spans="1:24">
      <c r="A34" s="67" t="s">
        <v>161</v>
      </c>
      <c r="B34" s="74" t="str">
        <f t="shared" si="12"/>
        <v>Intermedio</v>
      </c>
      <c r="C34" s="74"/>
      <c r="D34" s="70"/>
      <c r="E34" s="70"/>
      <c r="F34" s="69"/>
      <c r="G34" s="87" t="str">
        <f t="shared" si="1"/>
        <v>SEP.</v>
      </c>
      <c r="H34" s="52" t="s">
        <v>274</v>
      </c>
      <c r="I34" s="51" t="str">
        <f t="shared" si="8"/>
        <v>SEP.</v>
      </c>
      <c r="J34" s="88">
        <f t="shared" si="13"/>
        <v>0</v>
      </c>
      <c r="K34" s="87" t="str">
        <f t="shared" si="2"/>
        <v>SEP.</v>
      </c>
      <c r="L34" s="52" t="s">
        <v>166</v>
      </c>
      <c r="M34" s="52">
        <v>0</v>
      </c>
      <c r="N34">
        <v>0</v>
      </c>
    </row>
    <row r="35" spans="1:24">
      <c r="A35" s="67" t="s">
        <v>162</v>
      </c>
      <c r="B35" s="74">
        <f t="shared" si="12"/>
        <v>0</v>
      </c>
      <c r="C35" s="74"/>
      <c r="D35" s="70"/>
      <c r="E35" s="70"/>
      <c r="F35" s="69"/>
      <c r="G35" s="87" t="str">
        <f t="shared" si="1"/>
        <v>OCT.</v>
      </c>
      <c r="H35" s="52"/>
      <c r="I35" s="51" t="str">
        <f t="shared" si="8"/>
        <v>OCT.</v>
      </c>
      <c r="J35" s="88">
        <f t="shared" si="13"/>
        <v>0</v>
      </c>
      <c r="K35" s="87" t="str">
        <f t="shared" si="2"/>
        <v>OCT.</v>
      </c>
      <c r="L35" s="52" t="s">
        <v>166</v>
      </c>
      <c r="M35" s="52">
        <v>0</v>
      </c>
      <c r="N35">
        <v>0</v>
      </c>
    </row>
    <row r="36" spans="1:24">
      <c r="A36" s="67" t="s">
        <v>163</v>
      </c>
      <c r="B36" s="74">
        <f t="shared" si="12"/>
        <v>0</v>
      </c>
      <c r="C36" s="74"/>
      <c r="D36" s="70"/>
      <c r="E36" s="70"/>
      <c r="F36" s="69"/>
      <c r="G36" s="87" t="str">
        <f t="shared" si="1"/>
        <v>NOV.</v>
      </c>
      <c r="H36" s="52"/>
      <c r="I36" s="51" t="str">
        <f t="shared" si="8"/>
        <v>NOV.</v>
      </c>
      <c r="J36" s="88">
        <f t="shared" si="13"/>
        <v>0</v>
      </c>
      <c r="K36" s="87" t="str">
        <f t="shared" si="2"/>
        <v>NOV.</v>
      </c>
      <c r="L36" s="52" t="s">
        <v>166</v>
      </c>
      <c r="M36" s="52">
        <v>0</v>
      </c>
      <c r="N36">
        <v>0</v>
      </c>
    </row>
    <row r="37" spans="1:24" ht="16.5" customHeight="1">
      <c r="A37" s="67" t="s">
        <v>164</v>
      </c>
      <c r="B37" s="74">
        <f t="shared" si="12"/>
        <v>0</v>
      </c>
      <c r="C37" s="67" t="s">
        <v>115</v>
      </c>
      <c r="D37" s="107"/>
      <c r="E37" s="107"/>
      <c r="F37" s="108"/>
      <c r="G37" s="87" t="str">
        <f t="shared" si="1"/>
        <v>DIC.</v>
      </c>
      <c r="H37" s="115"/>
      <c r="I37" s="51" t="str">
        <f t="shared" si="8"/>
        <v>DIC.</v>
      </c>
      <c r="J37" s="88"/>
      <c r="K37" s="87" t="str">
        <f t="shared" si="2"/>
        <v>DIC.</v>
      </c>
      <c r="L37" s="52" t="s">
        <v>166</v>
      </c>
      <c r="M37" s="52">
        <v>0</v>
      </c>
      <c r="N37">
        <v>0</v>
      </c>
    </row>
    <row r="38" spans="1:24" ht="18">
      <c r="A38" s="51"/>
      <c r="B38" s="51"/>
      <c r="C38" s="51"/>
      <c r="D38" s="51"/>
      <c r="E38" s="51"/>
      <c r="F38" s="51"/>
      <c r="G38" s="52"/>
      <c r="H38" s="52"/>
      <c r="I38" s="52"/>
      <c r="V38" s="123" t="s">
        <v>233</v>
      </c>
    </row>
    <row r="39" spans="1:24" ht="24.6">
      <c r="A39" s="52"/>
      <c r="B39" s="344" t="s">
        <v>132</v>
      </c>
      <c r="C39" s="344"/>
      <c r="D39" s="344"/>
      <c r="E39" s="344"/>
      <c r="F39" s="344"/>
      <c r="G39" s="344"/>
      <c r="H39" s="344"/>
      <c r="I39" s="52"/>
      <c r="V39" s="82" t="s">
        <v>21</v>
      </c>
      <c r="W39" s="120" t="s">
        <v>22</v>
      </c>
      <c r="X39" s="120" t="s">
        <v>184</v>
      </c>
    </row>
    <row r="40" spans="1:24" ht="43.2">
      <c r="A40" s="64" t="s">
        <v>21</v>
      </c>
      <c r="B40" s="64" t="s">
        <v>22</v>
      </c>
      <c r="C40" s="64" t="s">
        <v>23</v>
      </c>
      <c r="D40" s="64" t="s">
        <v>24</v>
      </c>
      <c r="E40" s="72" t="s">
        <v>25</v>
      </c>
      <c r="F40" s="64" t="s">
        <v>192</v>
      </c>
      <c r="G40" s="64" t="s">
        <v>252</v>
      </c>
      <c r="H40" s="72" t="s">
        <v>26</v>
      </c>
      <c r="I40" s="72" t="s">
        <v>193</v>
      </c>
      <c r="J40" s="56" t="s">
        <v>251</v>
      </c>
      <c r="K40" s="129" t="s">
        <v>227</v>
      </c>
      <c r="L40" s="129" t="s">
        <v>25</v>
      </c>
      <c r="M40" s="129" t="s">
        <v>232</v>
      </c>
      <c r="N40" s="64" t="s">
        <v>24</v>
      </c>
      <c r="O40" s="72" t="s">
        <v>25</v>
      </c>
      <c r="V40" s="82">
        <v>1</v>
      </c>
      <c r="W40" s="118" t="str">
        <f>+B41</f>
        <v xml:space="preserve">Programa Central - Gestión Administrativa </v>
      </c>
      <c r="X40" s="119">
        <f>+F41</f>
        <v>0</v>
      </c>
    </row>
    <row r="41" spans="1:24" ht="40.5" customHeight="1">
      <c r="A41" s="134">
        <v>1</v>
      </c>
      <c r="B41" s="136" t="s">
        <v>194</v>
      </c>
      <c r="C41" s="136" t="s">
        <v>195</v>
      </c>
      <c r="D41" s="137">
        <v>1</v>
      </c>
      <c r="E41" s="137"/>
      <c r="F41" s="180"/>
      <c r="G41" s="180"/>
      <c r="H41" s="187" t="e">
        <f>+G41/F41</f>
        <v>#DIV/0!</v>
      </c>
      <c r="I41" s="181" t="s">
        <v>196</v>
      </c>
      <c r="J41" s="136" t="s">
        <v>198</v>
      </c>
      <c r="K41" s="130" t="s">
        <v>228</v>
      </c>
      <c r="L41" s="131">
        <f>+E42</f>
        <v>0</v>
      </c>
      <c r="M41" s="132" t="e">
        <f>+H42</f>
        <v>#DIV/0!</v>
      </c>
      <c r="N41" s="188"/>
      <c r="O41" s="189"/>
      <c r="V41" s="82">
        <v>2</v>
      </c>
      <c r="W41" s="118" t="str">
        <f t="shared" ref="W41:W42" si="14">+B42</f>
        <v xml:space="preserve">Programa Central - Pago de Haberes Jubilatorios </v>
      </c>
      <c r="X41" s="119">
        <f t="shared" ref="X41:X42" si="15">+F42</f>
        <v>0</v>
      </c>
    </row>
    <row r="42" spans="1:24" ht="40.5" customHeight="1">
      <c r="A42" s="77">
        <v>2</v>
      </c>
      <c r="B42" s="75" t="s">
        <v>186</v>
      </c>
      <c r="C42" s="75" t="s">
        <v>116</v>
      </c>
      <c r="D42" s="138">
        <v>30000</v>
      </c>
      <c r="E42" s="138"/>
      <c r="F42" s="182"/>
      <c r="G42" s="182"/>
      <c r="H42" s="187" t="e">
        <f t="shared" ref="H42:H43" si="16">+G42/F42</f>
        <v>#DIV/0!</v>
      </c>
      <c r="I42" s="183" t="s">
        <v>196</v>
      </c>
      <c r="J42" s="136" t="s">
        <v>200</v>
      </c>
      <c r="K42" s="130" t="s">
        <v>229</v>
      </c>
      <c r="L42" s="131"/>
      <c r="M42" s="132">
        <f>+L42/$D$42</f>
        <v>0</v>
      </c>
      <c r="N42" s="101">
        <f>+D42</f>
        <v>30000</v>
      </c>
      <c r="O42" s="122">
        <f>+E42</f>
        <v>0</v>
      </c>
      <c r="V42" s="82">
        <v>3</v>
      </c>
      <c r="W42" s="118" t="str">
        <f t="shared" si="14"/>
        <v xml:space="preserve">Programa Central - Otorgamiento de Prestamos  </v>
      </c>
      <c r="X42" s="119">
        <f t="shared" si="15"/>
        <v>0</v>
      </c>
    </row>
    <row r="43" spans="1:24" ht="55.2">
      <c r="A43" s="134">
        <v>3</v>
      </c>
      <c r="B43" s="136" t="s">
        <v>197</v>
      </c>
      <c r="C43" s="136" t="s">
        <v>116</v>
      </c>
      <c r="D43" s="138">
        <v>18000</v>
      </c>
      <c r="E43" s="138"/>
      <c r="F43" s="182"/>
      <c r="G43" s="182"/>
      <c r="H43" s="187" t="e">
        <f t="shared" si="16"/>
        <v>#DIV/0!</v>
      </c>
      <c r="I43" s="183" t="s">
        <v>196</v>
      </c>
      <c r="J43" s="136" t="s">
        <v>198</v>
      </c>
      <c r="K43" s="130" t="s">
        <v>230</v>
      </c>
      <c r="L43" s="131"/>
      <c r="M43" s="132">
        <f>+L43/$D$42</f>
        <v>0</v>
      </c>
      <c r="V43" s="82"/>
      <c r="W43" s="118"/>
      <c r="X43" s="119"/>
    </row>
    <row r="44" spans="1:24">
      <c r="A44" s="51"/>
      <c r="B44" s="51"/>
      <c r="C44" s="51"/>
      <c r="D44" s="51"/>
      <c r="E44" s="51"/>
      <c r="F44" s="51"/>
      <c r="G44" s="51"/>
      <c r="H44" s="52"/>
      <c r="I44" s="52"/>
      <c r="K44" s="130" t="s">
        <v>231</v>
      </c>
      <c r="L44" s="131"/>
      <c r="M44" s="133"/>
      <c r="V44" s="82"/>
      <c r="W44" s="118"/>
      <c r="X44" s="119"/>
    </row>
    <row r="45" spans="1:24" ht="24.6">
      <c r="A45" s="52"/>
      <c r="B45" s="339" t="s">
        <v>133</v>
      </c>
      <c r="C45" s="339"/>
      <c r="D45" s="339"/>
      <c r="E45" s="339"/>
      <c r="F45" s="339"/>
      <c r="G45" s="339"/>
      <c r="I45" s="52"/>
      <c r="V45" s="82"/>
      <c r="W45" s="118"/>
      <c r="X45" s="119"/>
    </row>
    <row r="46" spans="1:24" ht="26.4">
      <c r="A46" s="64" t="s">
        <v>29</v>
      </c>
      <c r="B46" s="64" t="s">
        <v>30</v>
      </c>
      <c r="C46" s="64" t="s">
        <v>65</v>
      </c>
      <c r="D46" s="64" t="s">
        <v>31</v>
      </c>
      <c r="E46" s="64" t="s">
        <v>32</v>
      </c>
      <c r="F46" s="72" t="s">
        <v>33</v>
      </c>
      <c r="G46" s="125" t="str">
        <f>+B45</f>
        <v>Contrataciones realizadas</v>
      </c>
      <c r="H46" s="126" t="s">
        <v>234</v>
      </c>
      <c r="V46" s="82"/>
      <c r="W46" s="118"/>
      <c r="X46" s="119"/>
    </row>
    <row r="47" spans="1:24" ht="28.8">
      <c r="A47" s="210">
        <v>440608</v>
      </c>
      <c r="B47" s="211" t="s">
        <v>250</v>
      </c>
      <c r="C47" s="156">
        <v>45433</v>
      </c>
      <c r="D47" s="100" t="s">
        <v>262</v>
      </c>
      <c r="E47" s="77" t="s">
        <v>263</v>
      </c>
      <c r="F47" s="66" t="s">
        <v>223</v>
      </c>
      <c r="G47" s="124" t="s">
        <v>223</v>
      </c>
      <c r="H47" s="142"/>
      <c r="V47" s="82"/>
      <c r="W47" s="118"/>
      <c r="X47" s="119"/>
    </row>
    <row r="48" spans="1:24" ht="15.6">
      <c r="A48" s="210">
        <v>443881</v>
      </c>
      <c r="B48" s="211" t="s">
        <v>225</v>
      </c>
      <c r="C48" s="156" t="s">
        <v>224</v>
      </c>
      <c r="D48" s="100" t="s">
        <v>224</v>
      </c>
      <c r="E48" s="77" t="s">
        <v>224</v>
      </c>
      <c r="F48" s="66" t="s">
        <v>265</v>
      </c>
      <c r="G48" s="124" t="s">
        <v>206</v>
      </c>
      <c r="H48" s="142">
        <v>1</v>
      </c>
      <c r="V48" s="82"/>
      <c r="W48" s="118"/>
      <c r="X48" s="119"/>
    </row>
    <row r="49" spans="1:18" ht="15.6">
      <c r="A49" s="67"/>
      <c r="B49" s="73"/>
      <c r="C49" s="156"/>
      <c r="D49" s="100"/>
      <c r="E49" s="78"/>
      <c r="F49" s="66"/>
      <c r="G49" s="127" t="s">
        <v>237</v>
      </c>
      <c r="H49" s="143">
        <f>SUM(H47:H48)</f>
        <v>1</v>
      </c>
    </row>
    <row r="50" spans="1:18" ht="30" customHeight="1">
      <c r="A50" s="67"/>
      <c r="B50" s="73"/>
      <c r="C50" s="156"/>
      <c r="D50" s="100"/>
      <c r="E50" s="78"/>
      <c r="F50" s="66"/>
      <c r="H50" s="52"/>
    </row>
    <row r="51" spans="1:18" ht="30" customHeight="1">
      <c r="A51" s="67"/>
      <c r="B51" s="73"/>
      <c r="C51" s="156"/>
      <c r="D51" s="100"/>
      <c r="E51" s="78"/>
      <c r="F51" s="66"/>
      <c r="H51" s="52"/>
    </row>
    <row r="52" spans="1:18">
      <c r="A52" s="67"/>
      <c r="B52" s="77"/>
      <c r="C52" s="156"/>
      <c r="D52" s="100"/>
      <c r="E52" s="77"/>
      <c r="F52" s="66"/>
      <c r="H52" s="52"/>
      <c r="R52" s="105"/>
    </row>
    <row r="53" spans="1:18">
      <c r="A53" s="67"/>
      <c r="B53" s="73"/>
      <c r="C53" s="156"/>
      <c r="D53" s="100"/>
      <c r="E53" s="78"/>
      <c r="F53" s="66"/>
      <c r="H53" s="52"/>
      <c r="R53" s="105"/>
    </row>
    <row r="54" spans="1:18">
      <c r="A54" s="67"/>
      <c r="B54" s="73"/>
      <c r="C54" s="156"/>
      <c r="D54" s="100"/>
      <c r="E54" s="78"/>
      <c r="F54" s="66"/>
      <c r="H54" s="52"/>
      <c r="R54" s="105"/>
    </row>
    <row r="55" spans="1:18">
      <c r="A55" s="67"/>
      <c r="B55" s="73"/>
      <c r="C55" s="156"/>
      <c r="D55" s="156"/>
      <c r="E55" s="78"/>
      <c r="F55" s="66"/>
      <c r="H55" s="52"/>
      <c r="R55" s="105"/>
    </row>
    <row r="56" spans="1:18">
      <c r="A56" s="67"/>
      <c r="B56" s="73"/>
      <c r="C56" s="156"/>
      <c r="D56" s="156"/>
      <c r="E56" s="78"/>
      <c r="F56" s="66"/>
      <c r="H56" s="52"/>
      <c r="R56" s="105"/>
    </row>
    <row r="57" spans="1:18" ht="16.8">
      <c r="A57" s="79"/>
      <c r="B57" s="141" t="s">
        <v>241</v>
      </c>
      <c r="C57" s="157">
        <f>COUNTA(A47:A56)</f>
        <v>2</v>
      </c>
      <c r="D57" s="79"/>
      <c r="E57" s="140"/>
      <c r="F57" s="79"/>
      <c r="H57" s="52"/>
      <c r="R57" s="105"/>
    </row>
    <row r="58" spans="1:18">
      <c r="A58" s="51"/>
      <c r="B58" s="51"/>
      <c r="C58" s="51"/>
      <c r="D58" s="51"/>
      <c r="E58" s="51"/>
      <c r="F58" s="51"/>
      <c r="G58" s="51"/>
      <c r="H58" s="52"/>
      <c r="I58" s="52"/>
      <c r="R58" s="106"/>
    </row>
    <row r="59" spans="1:18" ht="24.6">
      <c r="A59" s="52"/>
      <c r="B59" s="340" t="s">
        <v>134</v>
      </c>
      <c r="C59" s="340"/>
      <c r="D59" s="340"/>
      <c r="E59" s="340"/>
      <c r="F59" s="340"/>
      <c r="G59" s="340"/>
      <c r="H59" s="89" t="str">
        <f>+E60</f>
        <v>Presupuestado</v>
      </c>
      <c r="I59" s="89" t="str">
        <f t="shared" ref="I59:J59" si="17">+F60</f>
        <v>Ejecutado</v>
      </c>
      <c r="J59" s="89" t="str">
        <f t="shared" si="17"/>
        <v>Saldos</v>
      </c>
    </row>
    <row r="60" spans="1:18" ht="26.4">
      <c r="A60" s="72" t="s">
        <v>83</v>
      </c>
      <c r="B60" s="64" t="s">
        <v>209</v>
      </c>
      <c r="C60" s="64" t="s">
        <v>126</v>
      </c>
      <c r="D60" s="64" t="s">
        <v>22</v>
      </c>
      <c r="E60" s="64" t="s">
        <v>35</v>
      </c>
      <c r="F60" s="64" t="s">
        <v>36</v>
      </c>
      <c r="G60" s="64" t="s">
        <v>37</v>
      </c>
      <c r="H60" s="90">
        <f>SUM(E61:E63)</f>
        <v>25544203942</v>
      </c>
      <c r="I60" s="90">
        <f>SUM(F61:F63)</f>
        <v>3607270387</v>
      </c>
      <c r="J60" s="90">
        <f>SUM(G61:G63)</f>
        <v>21936933555</v>
      </c>
    </row>
    <row r="61" spans="1:18">
      <c r="A61" s="67">
        <v>100</v>
      </c>
      <c r="B61" s="70" t="s">
        <v>253</v>
      </c>
      <c r="C61" s="67" t="s">
        <v>115</v>
      </c>
      <c r="D61" s="67" t="s">
        <v>115</v>
      </c>
      <c r="E61" s="99">
        <v>14474912953</v>
      </c>
      <c r="F61" s="121">
        <v>2634633223</v>
      </c>
      <c r="G61" s="102">
        <f>+E61-F61</f>
        <v>11840279730</v>
      </c>
      <c r="H61" s="72" t="s">
        <v>83</v>
      </c>
      <c r="I61" s="64" t="s">
        <v>35</v>
      </c>
      <c r="J61" s="64" t="s">
        <v>36</v>
      </c>
      <c r="K61" s="72" t="s">
        <v>83</v>
      </c>
      <c r="L61" s="64" t="s">
        <v>185</v>
      </c>
    </row>
    <row r="62" spans="1:18">
      <c r="A62" s="67">
        <v>200</v>
      </c>
      <c r="B62" s="70" t="s">
        <v>254</v>
      </c>
      <c r="C62" s="67" t="s">
        <v>115</v>
      </c>
      <c r="D62" s="67" t="s">
        <v>115</v>
      </c>
      <c r="E62" s="99">
        <v>10554654892</v>
      </c>
      <c r="F62" s="121">
        <v>955810480</v>
      </c>
      <c r="G62" s="102">
        <f>+E62-F62</f>
        <v>9598844412</v>
      </c>
      <c r="H62" s="70">
        <f>+A61</f>
        <v>100</v>
      </c>
      <c r="I62" s="144">
        <f>+E61</f>
        <v>14474912953</v>
      </c>
      <c r="J62" s="144">
        <f>+F61</f>
        <v>2634633223</v>
      </c>
      <c r="K62" s="70">
        <f>+H62</f>
        <v>100</v>
      </c>
      <c r="L62" s="197">
        <f>+J62/I62</f>
        <v>0.18201375245258097</v>
      </c>
    </row>
    <row r="63" spans="1:18">
      <c r="A63" s="67">
        <v>300</v>
      </c>
      <c r="B63" s="75" t="s">
        <v>255</v>
      </c>
      <c r="C63" s="75"/>
      <c r="D63" s="77"/>
      <c r="E63" s="99">
        <v>514636097</v>
      </c>
      <c r="F63" s="121">
        <v>16826684</v>
      </c>
      <c r="G63" s="102">
        <f t="shared" ref="G63:G68" si="18">+E63-F63</f>
        <v>497809413</v>
      </c>
      <c r="H63" s="70">
        <f t="shared" ref="H63:H68" si="19">+A62</f>
        <v>200</v>
      </c>
      <c r="I63" s="144">
        <f t="shared" ref="I63:J68" si="20">+E62</f>
        <v>10554654892</v>
      </c>
      <c r="J63" s="144">
        <f t="shared" si="20"/>
        <v>955810480</v>
      </c>
      <c r="K63" s="70">
        <f t="shared" ref="K63:K68" si="21">+H63</f>
        <v>200</v>
      </c>
      <c r="L63" s="197">
        <f t="shared" ref="L63:L68" si="22">+J63/I63</f>
        <v>9.0558193496640571E-2</v>
      </c>
    </row>
    <row r="64" spans="1:18">
      <c r="A64" s="67">
        <v>500</v>
      </c>
      <c r="B64" s="75" t="s">
        <v>256</v>
      </c>
      <c r="C64" s="75"/>
      <c r="D64" s="77"/>
      <c r="E64" s="99">
        <v>49386536477</v>
      </c>
      <c r="F64" s="121">
        <v>240328281</v>
      </c>
      <c r="G64" s="102">
        <f t="shared" si="18"/>
        <v>49146208196</v>
      </c>
      <c r="H64" s="70">
        <f t="shared" si="19"/>
        <v>300</v>
      </c>
      <c r="I64" s="144">
        <f t="shared" si="20"/>
        <v>514636097</v>
      </c>
      <c r="J64" s="144">
        <f t="shared" si="20"/>
        <v>16826684</v>
      </c>
      <c r="K64" s="70">
        <f t="shared" si="21"/>
        <v>300</v>
      </c>
      <c r="L64" s="197">
        <f t="shared" si="22"/>
        <v>3.2696276258289747E-2</v>
      </c>
    </row>
    <row r="65" spans="1:12">
      <c r="A65" s="67">
        <v>600</v>
      </c>
      <c r="B65" s="75" t="s">
        <v>257</v>
      </c>
      <c r="C65" s="75"/>
      <c r="D65" s="77"/>
      <c r="E65" s="99">
        <v>740140000000</v>
      </c>
      <c r="F65" s="121">
        <v>110264821340</v>
      </c>
      <c r="G65" s="102">
        <f t="shared" si="18"/>
        <v>629875178660</v>
      </c>
      <c r="H65" s="70">
        <f t="shared" si="19"/>
        <v>500</v>
      </c>
      <c r="I65" s="144">
        <f t="shared" si="20"/>
        <v>49386536477</v>
      </c>
      <c r="J65" s="144">
        <f t="shared" si="20"/>
        <v>240328281</v>
      </c>
      <c r="K65" s="70">
        <f t="shared" si="21"/>
        <v>500</v>
      </c>
      <c r="L65" s="197">
        <f t="shared" si="22"/>
        <v>4.8662712177016954E-3</v>
      </c>
    </row>
    <row r="66" spans="1:12">
      <c r="A66" s="67">
        <v>800</v>
      </c>
      <c r="B66" s="75" t="s">
        <v>258</v>
      </c>
      <c r="C66" s="75"/>
      <c r="D66" s="77"/>
      <c r="E66" s="99">
        <v>326340142456</v>
      </c>
      <c r="F66" s="121">
        <v>67293476309</v>
      </c>
      <c r="G66" s="102">
        <f t="shared" si="18"/>
        <v>259046666147</v>
      </c>
      <c r="H66" s="70">
        <f t="shared" si="19"/>
        <v>600</v>
      </c>
      <c r="I66" s="144">
        <f t="shared" si="20"/>
        <v>740140000000</v>
      </c>
      <c r="J66" s="144">
        <f t="shared" si="20"/>
        <v>110264821340</v>
      </c>
      <c r="K66" s="70">
        <f t="shared" si="21"/>
        <v>600</v>
      </c>
      <c r="L66" s="197">
        <f t="shared" si="22"/>
        <v>0.14897833023482043</v>
      </c>
    </row>
    <row r="67" spans="1:12">
      <c r="A67" s="67">
        <v>900</v>
      </c>
      <c r="B67" s="75" t="s">
        <v>259</v>
      </c>
      <c r="C67" s="75"/>
      <c r="D67" s="77"/>
      <c r="E67" s="99">
        <v>2149069329</v>
      </c>
      <c r="F67" s="121">
        <v>921704409</v>
      </c>
      <c r="G67" s="102">
        <f t="shared" si="18"/>
        <v>1227364920</v>
      </c>
      <c r="H67" s="70">
        <f t="shared" si="19"/>
        <v>800</v>
      </c>
      <c r="I67" s="144">
        <f t="shared" si="20"/>
        <v>326340142456</v>
      </c>
      <c r="J67" s="144">
        <f t="shared" si="20"/>
        <v>67293476309</v>
      </c>
      <c r="K67" s="70">
        <f t="shared" si="21"/>
        <v>800</v>
      </c>
      <c r="L67" s="197">
        <f t="shared" si="22"/>
        <v>0.2062065543103484</v>
      </c>
    </row>
    <row r="68" spans="1:12">
      <c r="A68" s="67"/>
      <c r="B68" s="75" t="s">
        <v>260</v>
      </c>
      <c r="C68" s="75"/>
      <c r="D68" s="77"/>
      <c r="E68" s="194">
        <f>SUM(E61:E67)</f>
        <v>1143559952204</v>
      </c>
      <c r="F68" s="195">
        <f>SUM(F61:F67)</f>
        <v>182327600726</v>
      </c>
      <c r="G68" s="102">
        <f t="shared" si="18"/>
        <v>961232351478</v>
      </c>
      <c r="H68" s="70">
        <f t="shared" si="19"/>
        <v>900</v>
      </c>
      <c r="I68" s="144">
        <f t="shared" si="20"/>
        <v>2149069329</v>
      </c>
      <c r="J68" s="144">
        <f t="shared" si="20"/>
        <v>921704409</v>
      </c>
      <c r="K68" s="70">
        <f t="shared" si="21"/>
        <v>900</v>
      </c>
      <c r="L68" s="197">
        <f t="shared" si="22"/>
        <v>0.42888537682908784</v>
      </c>
    </row>
    <row r="69" spans="1:12">
      <c r="A69" s="51"/>
      <c r="B69" s="51"/>
      <c r="C69" s="51"/>
      <c r="D69" s="51"/>
      <c r="E69" s="51"/>
      <c r="F69" s="51"/>
      <c r="G69" s="51"/>
      <c r="I69" s="64" t="s">
        <v>35</v>
      </c>
      <c r="J69" s="64" t="s">
        <v>36</v>
      </c>
      <c r="K69" s="196"/>
    </row>
    <row r="70" spans="1:12" ht="19.2">
      <c r="A70" s="52"/>
      <c r="B70" s="341" t="s">
        <v>135</v>
      </c>
      <c r="C70" s="341"/>
      <c r="D70" s="341"/>
      <c r="E70" s="52"/>
      <c r="F70" s="52"/>
      <c r="G70" s="52"/>
      <c r="H70" s="51"/>
      <c r="I70" s="144">
        <f>+E68</f>
        <v>1143559952204</v>
      </c>
      <c r="J70" s="144">
        <f>+F68</f>
        <v>182327600726</v>
      </c>
    </row>
    <row r="71" spans="1:12" ht="26.4">
      <c r="A71" s="64" t="s">
        <v>21</v>
      </c>
      <c r="B71" s="72" t="s">
        <v>69</v>
      </c>
      <c r="C71" s="72" t="s">
        <v>22</v>
      </c>
      <c r="D71" s="72" t="s">
        <v>40</v>
      </c>
      <c r="E71" s="72" t="s">
        <v>41</v>
      </c>
      <c r="F71" s="52"/>
      <c r="G71" s="52"/>
      <c r="H71" s="52"/>
      <c r="I71" s="52"/>
    </row>
    <row r="72" spans="1:12" ht="52.8">
      <c r="A72" s="67">
        <v>1</v>
      </c>
      <c r="B72" s="75" t="s">
        <v>148</v>
      </c>
      <c r="C72" s="76" t="s">
        <v>177</v>
      </c>
      <c r="D72" s="77" t="s">
        <v>119</v>
      </c>
      <c r="E72" s="73" t="s">
        <v>150</v>
      </c>
      <c r="F72" s="52"/>
      <c r="G72" s="52"/>
      <c r="H72" s="52"/>
      <c r="I72" s="52"/>
    </row>
    <row r="73" spans="1:12" ht="39.6">
      <c r="A73" s="67">
        <f t="shared" ref="A73:A77" si="23">+A72+1</f>
        <v>2</v>
      </c>
      <c r="B73" s="75" t="s">
        <v>149</v>
      </c>
      <c r="C73" s="66" t="s">
        <v>178</v>
      </c>
      <c r="D73" s="77" t="s">
        <v>119</v>
      </c>
      <c r="E73" s="73" t="s">
        <v>151</v>
      </c>
      <c r="F73" s="52"/>
      <c r="G73" s="52"/>
      <c r="H73" s="52"/>
      <c r="I73" s="52"/>
    </row>
    <row r="74" spans="1:12" ht="26.4">
      <c r="A74" s="67">
        <f t="shared" si="23"/>
        <v>3</v>
      </c>
      <c r="B74" s="75" t="s">
        <v>147</v>
      </c>
      <c r="C74" s="76" t="s">
        <v>169</v>
      </c>
      <c r="D74" s="77" t="s">
        <v>119</v>
      </c>
      <c r="E74" s="73" t="s">
        <v>150</v>
      </c>
      <c r="F74" s="52"/>
      <c r="G74" s="52"/>
      <c r="H74" s="52"/>
      <c r="I74" s="52"/>
    </row>
    <row r="75" spans="1:12" ht="39.6">
      <c r="A75" s="67">
        <f t="shared" si="23"/>
        <v>4</v>
      </c>
      <c r="B75" s="75" t="s">
        <v>118</v>
      </c>
      <c r="C75" s="66" t="s">
        <v>179</v>
      </c>
      <c r="D75" s="77" t="s">
        <v>119</v>
      </c>
      <c r="E75" s="73" t="s">
        <v>152</v>
      </c>
      <c r="F75" s="52"/>
      <c r="G75" s="52"/>
      <c r="H75" s="52"/>
      <c r="I75" s="52"/>
    </row>
    <row r="76" spans="1:12" ht="26.4">
      <c r="A76" s="67">
        <f t="shared" si="23"/>
        <v>5</v>
      </c>
      <c r="B76" s="75" t="s">
        <v>167</v>
      </c>
      <c r="C76" s="66" t="s">
        <v>180</v>
      </c>
      <c r="D76" s="77" t="s">
        <v>119</v>
      </c>
      <c r="E76" s="73" t="s">
        <v>152</v>
      </c>
      <c r="F76" s="52"/>
      <c r="G76" s="52"/>
      <c r="H76" s="52"/>
      <c r="I76" s="52"/>
    </row>
    <row r="77" spans="1:12" ht="26.4">
      <c r="A77" s="67">
        <f t="shared" si="23"/>
        <v>6</v>
      </c>
      <c r="B77" s="75" t="s">
        <v>181</v>
      </c>
      <c r="C77" s="75" t="s">
        <v>182</v>
      </c>
      <c r="D77" s="77" t="s">
        <v>119</v>
      </c>
      <c r="E77" s="73" t="s">
        <v>168</v>
      </c>
      <c r="F77" s="52"/>
      <c r="G77" s="52"/>
      <c r="H77" s="52"/>
      <c r="I77" s="52"/>
    </row>
    <row r="78" spans="1:12">
      <c r="A78" s="51"/>
      <c r="B78" s="51"/>
      <c r="C78" s="51"/>
      <c r="D78" s="51"/>
      <c r="E78" s="51"/>
      <c r="F78" s="52"/>
      <c r="G78" s="52"/>
      <c r="H78" s="52"/>
      <c r="I78" s="52"/>
    </row>
    <row r="79" spans="1:12" ht="19.2">
      <c r="A79" s="52"/>
      <c r="B79" s="328" t="s">
        <v>165</v>
      </c>
      <c r="C79" s="328"/>
      <c r="D79" s="328"/>
      <c r="E79" s="52"/>
      <c r="F79" s="52"/>
      <c r="G79" s="52"/>
      <c r="H79" s="52"/>
      <c r="I79" s="52"/>
    </row>
    <row r="80" spans="1:12">
      <c r="A80" s="64" t="s">
        <v>21</v>
      </c>
      <c r="B80" s="72" t="s">
        <v>69</v>
      </c>
      <c r="C80" s="72" t="s">
        <v>22</v>
      </c>
      <c r="D80" s="72" t="s">
        <v>64</v>
      </c>
      <c r="E80" s="52"/>
      <c r="G80" s="52"/>
      <c r="H80" s="52"/>
      <c r="I80" s="52"/>
    </row>
    <row r="81" spans="1:9">
      <c r="A81" s="67">
        <v>1</v>
      </c>
      <c r="B81" s="67" t="s">
        <v>187</v>
      </c>
      <c r="C81" s="67" t="s">
        <v>188</v>
      </c>
      <c r="D81" s="86" t="s">
        <v>206</v>
      </c>
      <c r="E81" s="52"/>
      <c r="F81" s="52"/>
      <c r="G81" s="52"/>
      <c r="H81" s="52"/>
      <c r="I81" s="52"/>
    </row>
    <row r="82" spans="1:9" ht="27" customHeight="1">
      <c r="A82" s="67">
        <f>+A81+1</f>
        <v>2</v>
      </c>
      <c r="B82" s="67" t="s">
        <v>189</v>
      </c>
      <c r="C82" s="67" t="s">
        <v>190</v>
      </c>
      <c r="D82" s="86" t="s">
        <v>206</v>
      </c>
      <c r="E82" s="52"/>
      <c r="F82" s="52"/>
      <c r="G82" s="52"/>
      <c r="H82" s="52"/>
      <c r="I82" s="52"/>
    </row>
    <row r="83" spans="1:9">
      <c r="A83" s="67">
        <f t="shared" ref="A83" si="24">+A82+1</f>
        <v>3</v>
      </c>
      <c r="B83" s="67" t="s">
        <v>204</v>
      </c>
      <c r="C83" s="67" t="s">
        <v>188</v>
      </c>
      <c r="D83" s="86" t="s">
        <v>206</v>
      </c>
      <c r="E83" s="52"/>
      <c r="F83" s="52"/>
      <c r="G83" s="52"/>
      <c r="H83" s="52"/>
      <c r="I83" s="52"/>
    </row>
    <row r="84" spans="1:9">
      <c r="A84" s="79"/>
      <c r="B84" s="51"/>
      <c r="C84" s="51"/>
      <c r="D84" s="51"/>
      <c r="E84" s="52"/>
      <c r="F84" s="52"/>
      <c r="G84" s="52"/>
      <c r="H84" s="52"/>
      <c r="I84" s="52"/>
    </row>
    <row r="85" spans="1:9" ht="19.2">
      <c r="A85" s="52"/>
      <c r="B85" s="345" t="s">
        <v>136</v>
      </c>
      <c r="C85" s="345"/>
      <c r="D85" s="345"/>
      <c r="E85" s="345"/>
      <c r="F85" s="345"/>
      <c r="G85" s="52"/>
      <c r="H85" s="52"/>
      <c r="I85" s="52"/>
    </row>
    <row r="86" spans="1:9" ht="39.6">
      <c r="A86" s="64" t="s">
        <v>21</v>
      </c>
      <c r="B86" s="72" t="s">
        <v>77</v>
      </c>
      <c r="C86" s="72" t="s">
        <v>97</v>
      </c>
      <c r="D86" s="72" t="s">
        <v>96</v>
      </c>
      <c r="E86" s="72" t="s">
        <v>76</v>
      </c>
      <c r="F86" s="72" t="s">
        <v>38</v>
      </c>
      <c r="G86" s="52"/>
      <c r="H86" s="52"/>
      <c r="I86" s="52"/>
    </row>
    <row r="87" spans="1:9" ht="26.4">
      <c r="A87" s="67">
        <v>1</v>
      </c>
      <c r="B87" s="150">
        <v>6</v>
      </c>
      <c r="C87" s="150">
        <v>1</v>
      </c>
      <c r="D87" s="150">
        <f>+B87-C87</f>
        <v>5</v>
      </c>
      <c r="E87" s="150" t="s">
        <v>275</v>
      </c>
      <c r="F87" s="145" t="s">
        <v>115</v>
      </c>
      <c r="G87" s="52"/>
      <c r="H87" s="52"/>
      <c r="I87" s="52"/>
    </row>
    <row r="88" spans="1:9">
      <c r="A88" s="67">
        <f>+A87+1</f>
        <v>2</v>
      </c>
      <c r="B88" s="150" t="s">
        <v>115</v>
      </c>
      <c r="C88" s="150" t="s">
        <v>115</v>
      </c>
      <c r="D88" s="150" t="s">
        <v>115</v>
      </c>
      <c r="E88" s="150" t="s">
        <v>115</v>
      </c>
      <c r="F88" s="145" t="s">
        <v>115</v>
      </c>
      <c r="G88" s="52"/>
      <c r="H88" s="52"/>
      <c r="I88" s="52"/>
    </row>
    <row r="89" spans="1:9">
      <c r="A89" s="67">
        <f t="shared" ref="A89" si="25">+A88+1</f>
        <v>3</v>
      </c>
      <c r="B89" s="150" t="s">
        <v>115</v>
      </c>
      <c r="C89" s="150" t="s">
        <v>115</v>
      </c>
      <c r="D89" s="150" t="s">
        <v>115</v>
      </c>
      <c r="E89" s="150" t="s">
        <v>115</v>
      </c>
      <c r="F89" s="145" t="s">
        <v>115</v>
      </c>
      <c r="G89" s="52"/>
      <c r="H89" s="52"/>
      <c r="I89" s="52"/>
    </row>
    <row r="90" spans="1:9">
      <c r="A90" s="51"/>
      <c r="B90" s="51"/>
      <c r="C90" s="51"/>
      <c r="D90" s="51"/>
      <c r="E90" s="51"/>
      <c r="F90" s="51"/>
      <c r="G90" s="52"/>
      <c r="H90" s="52"/>
      <c r="I90" s="52"/>
    </row>
    <row r="91" spans="1:9" ht="19.2">
      <c r="A91" s="52"/>
      <c r="B91" s="331" t="s">
        <v>137</v>
      </c>
      <c r="C91" s="331"/>
      <c r="D91" s="52" t="s">
        <v>214</v>
      </c>
      <c r="E91" s="52"/>
      <c r="F91" s="52"/>
      <c r="G91" s="52"/>
      <c r="H91" s="52"/>
      <c r="I91" s="52"/>
    </row>
    <row r="92" spans="1:9">
      <c r="A92" s="64" t="s">
        <v>21</v>
      </c>
      <c r="B92" s="64" t="s">
        <v>78</v>
      </c>
      <c r="C92" s="72" t="s">
        <v>79</v>
      </c>
      <c r="D92" s="52"/>
      <c r="E92" s="52"/>
      <c r="F92" s="52"/>
      <c r="G92" s="52"/>
      <c r="H92" s="52"/>
      <c r="I92" s="52"/>
    </row>
    <row r="93" spans="1:9" ht="26.4">
      <c r="A93" s="67">
        <v>1</v>
      </c>
      <c r="B93" s="77">
        <v>1</v>
      </c>
      <c r="C93" s="67" t="s">
        <v>215</v>
      </c>
      <c r="D93" s="52" t="s">
        <v>276</v>
      </c>
      <c r="E93" s="52"/>
      <c r="F93" s="52"/>
      <c r="G93" s="52"/>
      <c r="H93" s="52"/>
      <c r="I93" s="52"/>
    </row>
    <row r="94" spans="1:9" hidden="1">
      <c r="A94" s="67">
        <f>+A93+1</f>
        <v>2</v>
      </c>
      <c r="B94" s="67" t="s">
        <v>115</v>
      </c>
      <c r="C94" s="67" t="s">
        <v>115</v>
      </c>
      <c r="D94" s="52"/>
      <c r="E94" s="52"/>
      <c r="F94" s="52"/>
      <c r="G94" s="52"/>
      <c r="H94" s="52"/>
      <c r="I94" s="52"/>
    </row>
    <row r="95" spans="1:9" hidden="1">
      <c r="A95" s="67">
        <f t="shared" ref="A95" si="26">+A94+1</f>
        <v>3</v>
      </c>
      <c r="B95" s="67" t="s">
        <v>115</v>
      </c>
      <c r="C95" s="67" t="s">
        <v>115</v>
      </c>
      <c r="D95" s="52"/>
      <c r="E95" s="52"/>
      <c r="F95" s="52"/>
      <c r="G95" s="52"/>
      <c r="H95" s="52"/>
      <c r="I95" s="52"/>
    </row>
    <row r="96" spans="1:9">
      <c r="A96" s="51"/>
      <c r="B96" s="51"/>
      <c r="C96" s="51"/>
      <c r="D96" s="52"/>
      <c r="E96" s="52"/>
      <c r="F96" s="52"/>
      <c r="G96" s="52"/>
      <c r="H96" s="52"/>
      <c r="I96" s="52"/>
    </row>
    <row r="97" spans="1:9" ht="19.2">
      <c r="A97" s="52"/>
      <c r="B97" s="332" t="s">
        <v>139</v>
      </c>
      <c r="C97" s="332"/>
      <c r="D97" s="332"/>
      <c r="E97" s="332"/>
      <c r="F97" s="52" t="s">
        <v>213</v>
      </c>
      <c r="G97" s="52"/>
      <c r="H97" s="52"/>
      <c r="I97" s="52"/>
    </row>
    <row r="98" spans="1:9">
      <c r="A98" s="64" t="s">
        <v>21</v>
      </c>
      <c r="B98" s="64" t="s">
        <v>71</v>
      </c>
      <c r="C98" s="64" t="s">
        <v>72</v>
      </c>
      <c r="D98" s="64" t="s">
        <v>75</v>
      </c>
      <c r="E98" s="64" t="s">
        <v>73</v>
      </c>
      <c r="F98" s="52"/>
      <c r="G98" s="52"/>
      <c r="H98" s="52"/>
      <c r="I98" s="52"/>
    </row>
    <row r="99" spans="1:9">
      <c r="A99" s="67">
        <v>1</v>
      </c>
      <c r="B99" s="150" t="s">
        <v>205</v>
      </c>
      <c r="C99" s="150" t="s">
        <v>115</v>
      </c>
      <c r="D99" s="150" t="s">
        <v>115</v>
      </c>
      <c r="E99" s="145" t="s">
        <v>115</v>
      </c>
      <c r="F99" s="52"/>
      <c r="G99" s="52"/>
      <c r="H99" s="52"/>
      <c r="I99" s="52"/>
    </row>
    <row r="100" spans="1:9">
      <c r="A100" s="67">
        <f>+A99+1</f>
        <v>2</v>
      </c>
      <c r="B100" s="150" t="s">
        <v>115</v>
      </c>
      <c r="C100" s="150" t="s">
        <v>115</v>
      </c>
      <c r="D100" s="150" t="s">
        <v>115</v>
      </c>
      <c r="E100" s="145" t="s">
        <v>115</v>
      </c>
      <c r="F100" s="52"/>
      <c r="G100" s="52"/>
      <c r="H100" s="52"/>
      <c r="I100" s="52"/>
    </row>
    <row r="101" spans="1:9">
      <c r="A101" s="67">
        <f t="shared" ref="A101" si="27">+A100+1</f>
        <v>3</v>
      </c>
      <c r="B101" s="150" t="s">
        <v>115</v>
      </c>
      <c r="C101" s="150" t="s">
        <v>115</v>
      </c>
      <c r="D101" s="150" t="s">
        <v>115</v>
      </c>
      <c r="E101" s="145" t="s">
        <v>115</v>
      </c>
      <c r="F101" s="52"/>
      <c r="G101" s="52"/>
      <c r="H101" s="52"/>
      <c r="I101" s="52"/>
    </row>
    <row r="102" spans="1:9">
      <c r="A102" s="51"/>
      <c r="B102" s="51"/>
      <c r="C102" s="51"/>
      <c r="D102" s="51"/>
      <c r="E102" s="51"/>
      <c r="F102" s="52"/>
      <c r="G102" s="52"/>
      <c r="H102" s="52"/>
      <c r="I102" s="52"/>
    </row>
    <row r="103" spans="1:9" ht="19.2">
      <c r="A103" s="52"/>
      <c r="B103" s="333" t="s">
        <v>141</v>
      </c>
      <c r="C103" s="333"/>
      <c r="D103" s="333"/>
      <c r="E103" s="333"/>
      <c r="F103" s="52"/>
      <c r="G103" s="52"/>
      <c r="H103" s="52"/>
      <c r="I103" s="52"/>
    </row>
    <row r="104" spans="1:9">
      <c r="A104" s="64" t="s">
        <v>21</v>
      </c>
      <c r="B104" s="64" t="s">
        <v>42</v>
      </c>
      <c r="C104" s="64" t="s">
        <v>43</v>
      </c>
      <c r="D104" s="64" t="s">
        <v>22</v>
      </c>
      <c r="E104" s="64" t="s">
        <v>44</v>
      </c>
      <c r="F104" s="52"/>
      <c r="G104" s="52"/>
      <c r="H104" s="52"/>
      <c r="I104" s="52"/>
    </row>
    <row r="105" spans="1:9">
      <c r="A105" s="67">
        <v>1</v>
      </c>
      <c r="B105" s="150" t="s">
        <v>115</v>
      </c>
      <c r="C105" s="150" t="s">
        <v>115</v>
      </c>
      <c r="D105" s="150" t="s">
        <v>115</v>
      </c>
      <c r="E105" s="150" t="s">
        <v>115</v>
      </c>
      <c r="F105" s="52"/>
      <c r="G105" s="52"/>
      <c r="H105" s="52"/>
      <c r="I105" s="52"/>
    </row>
    <row r="106" spans="1:9">
      <c r="A106" s="67">
        <f>+A105+1</f>
        <v>2</v>
      </c>
      <c r="B106" s="150" t="s">
        <v>115</v>
      </c>
      <c r="C106" s="150" t="s">
        <v>115</v>
      </c>
      <c r="D106" s="150" t="s">
        <v>115</v>
      </c>
      <c r="E106" s="150" t="s">
        <v>115</v>
      </c>
      <c r="F106" s="52"/>
      <c r="G106" s="52"/>
      <c r="H106" s="52"/>
      <c r="I106" s="52"/>
    </row>
    <row r="107" spans="1:9">
      <c r="A107" s="67">
        <f t="shared" ref="A107" si="28">+A106+1</f>
        <v>3</v>
      </c>
      <c r="B107" s="150" t="s">
        <v>115</v>
      </c>
      <c r="C107" s="150" t="s">
        <v>115</v>
      </c>
      <c r="D107" s="150" t="s">
        <v>115</v>
      </c>
      <c r="E107" s="150" t="s">
        <v>115</v>
      </c>
      <c r="F107" s="52"/>
      <c r="G107" s="52"/>
      <c r="H107" s="52"/>
      <c r="I107" s="52"/>
    </row>
    <row r="108" spans="1:9">
      <c r="A108" s="51"/>
      <c r="B108" s="51"/>
      <c r="C108" s="51"/>
      <c r="D108" s="51"/>
      <c r="E108" s="51"/>
      <c r="F108" s="52"/>
      <c r="G108" s="52"/>
      <c r="H108" s="52"/>
      <c r="I108" s="52"/>
    </row>
    <row r="109" spans="1:9" ht="19.2">
      <c r="A109" s="52"/>
      <c r="B109" s="329" t="s">
        <v>142</v>
      </c>
      <c r="C109" s="329"/>
      <c r="D109" s="329"/>
      <c r="E109" s="52"/>
      <c r="F109" s="52"/>
      <c r="G109" s="52"/>
      <c r="H109" s="52"/>
      <c r="I109" s="52"/>
    </row>
    <row r="110" spans="1:9">
      <c r="A110" s="64" t="s">
        <v>21</v>
      </c>
      <c r="B110" s="64" t="s">
        <v>67</v>
      </c>
      <c r="C110" s="64" t="s">
        <v>64</v>
      </c>
      <c r="D110" s="64" t="s">
        <v>22</v>
      </c>
      <c r="E110" s="52"/>
      <c r="F110" s="52"/>
      <c r="G110" s="52"/>
      <c r="H110" s="52"/>
      <c r="I110" s="52"/>
    </row>
    <row r="111" spans="1:9">
      <c r="A111" s="51"/>
      <c r="B111" s="330" t="s">
        <v>46</v>
      </c>
      <c r="C111" s="330"/>
      <c r="D111" s="330"/>
      <c r="E111" s="52"/>
      <c r="F111" s="52"/>
      <c r="G111" s="52"/>
      <c r="H111" s="52"/>
      <c r="I111" s="52"/>
    </row>
    <row r="112" spans="1:9">
      <c r="A112" s="67">
        <v>1</v>
      </c>
      <c r="B112" s="145" t="s">
        <v>115</v>
      </c>
      <c r="C112" s="145" t="s">
        <v>115</v>
      </c>
      <c r="D112" s="145" t="s">
        <v>115</v>
      </c>
      <c r="E112" s="52"/>
      <c r="F112" s="52"/>
      <c r="G112" s="52"/>
      <c r="H112" s="52"/>
      <c r="I112" s="52"/>
    </row>
    <row r="113" spans="1:9">
      <c r="A113" s="67">
        <f>+A112+1</f>
        <v>2</v>
      </c>
      <c r="B113" s="145" t="s">
        <v>115</v>
      </c>
      <c r="C113" s="145" t="s">
        <v>115</v>
      </c>
      <c r="D113" s="145" t="s">
        <v>115</v>
      </c>
      <c r="E113" s="52"/>
      <c r="F113" s="52"/>
      <c r="G113" s="52"/>
      <c r="H113" s="52"/>
      <c r="I113" s="52"/>
    </row>
    <row r="114" spans="1:9">
      <c r="A114" s="67">
        <f t="shared" ref="A114" si="29">+A113+1</f>
        <v>3</v>
      </c>
      <c r="B114" s="145" t="s">
        <v>115</v>
      </c>
      <c r="C114" s="145" t="s">
        <v>115</v>
      </c>
      <c r="D114" s="145" t="s">
        <v>115</v>
      </c>
      <c r="E114" s="52"/>
      <c r="F114" s="52"/>
      <c r="G114" s="52"/>
      <c r="H114" s="52"/>
      <c r="I114" s="52"/>
    </row>
    <row r="115" spans="1:9">
      <c r="A115" s="51"/>
      <c r="B115" s="330" t="s">
        <v>48</v>
      </c>
      <c r="C115" s="330"/>
      <c r="D115" s="330"/>
      <c r="E115" s="52"/>
      <c r="F115" s="52"/>
      <c r="G115" s="52"/>
      <c r="H115" s="52"/>
      <c r="I115" s="52"/>
    </row>
    <row r="116" spans="1:9" ht="20.25" customHeight="1">
      <c r="A116" s="67">
        <v>1</v>
      </c>
      <c r="B116" s="145" t="s">
        <v>115</v>
      </c>
      <c r="C116" s="145" t="s">
        <v>115</v>
      </c>
      <c r="D116" s="145" t="s">
        <v>115</v>
      </c>
      <c r="E116" s="52"/>
      <c r="F116" s="52"/>
      <c r="G116" s="52"/>
      <c r="H116" s="52"/>
      <c r="I116" s="52"/>
    </row>
    <row r="117" spans="1:9" ht="16.5" customHeight="1">
      <c r="A117" s="67">
        <f>+A116+1</f>
        <v>2</v>
      </c>
      <c r="B117" s="146"/>
      <c r="C117" s="146"/>
      <c r="D117" s="146"/>
      <c r="E117" s="52"/>
      <c r="F117" s="52"/>
      <c r="G117" s="52"/>
      <c r="H117" s="52"/>
      <c r="I117" s="52"/>
    </row>
    <row r="118" spans="1:9" ht="16.5" customHeight="1">
      <c r="A118" s="67">
        <f t="shared" ref="A118" si="30">+A117+1</f>
        <v>3</v>
      </c>
      <c r="B118" s="146"/>
      <c r="C118" s="146"/>
      <c r="D118" s="146"/>
      <c r="E118" s="52"/>
      <c r="F118" s="52"/>
      <c r="G118" s="52"/>
      <c r="H118" s="52"/>
      <c r="I118" s="52"/>
    </row>
    <row r="119" spans="1:9">
      <c r="A119" s="51"/>
      <c r="B119" s="330" t="s">
        <v>143</v>
      </c>
      <c r="C119" s="330"/>
      <c r="D119" s="330"/>
      <c r="E119" s="52"/>
      <c r="F119" s="52"/>
      <c r="G119" s="52"/>
      <c r="H119" s="52"/>
      <c r="I119" s="52"/>
    </row>
    <row r="120" spans="1:9" ht="16.5" customHeight="1">
      <c r="A120" s="67">
        <v>1</v>
      </c>
      <c r="B120" s="145" t="s">
        <v>115</v>
      </c>
      <c r="C120" s="145" t="s">
        <v>115</v>
      </c>
      <c r="D120" s="145" t="s">
        <v>115</v>
      </c>
      <c r="E120" s="52"/>
      <c r="F120" s="52"/>
      <c r="G120" s="52"/>
      <c r="H120" s="52"/>
      <c r="I120" s="52"/>
    </row>
    <row r="121" spans="1:9" ht="16.5" customHeight="1">
      <c r="A121" s="67">
        <f>+A120+1</f>
        <v>2</v>
      </c>
      <c r="B121" s="146"/>
      <c r="C121" s="146"/>
      <c r="D121" s="146"/>
      <c r="E121" s="52"/>
      <c r="F121" s="52"/>
      <c r="G121" s="52"/>
      <c r="H121" s="52"/>
      <c r="I121" s="52"/>
    </row>
    <row r="122" spans="1:9" ht="16.5" customHeight="1">
      <c r="A122" s="67">
        <f t="shared" ref="A122" si="31">+A121+1</f>
        <v>3</v>
      </c>
      <c r="B122" s="146"/>
      <c r="C122" s="146"/>
      <c r="D122" s="146"/>
      <c r="E122" s="52"/>
      <c r="F122" s="52"/>
      <c r="G122" s="52"/>
      <c r="H122" s="52"/>
      <c r="I122" s="52"/>
    </row>
    <row r="123" spans="1:9">
      <c r="A123" s="51"/>
      <c r="B123" s="334" t="s">
        <v>50</v>
      </c>
      <c r="C123" s="334"/>
      <c r="D123" s="334"/>
      <c r="E123" s="52"/>
      <c r="F123" s="52"/>
      <c r="G123" s="52"/>
      <c r="H123" s="52"/>
      <c r="I123" s="52"/>
    </row>
    <row r="124" spans="1:9" ht="16.5" customHeight="1">
      <c r="A124" s="67">
        <v>1</v>
      </c>
      <c r="B124" s="145" t="s">
        <v>115</v>
      </c>
      <c r="C124" s="145" t="s">
        <v>115</v>
      </c>
      <c r="D124" s="145" t="s">
        <v>115</v>
      </c>
      <c r="E124" s="52"/>
      <c r="F124" s="52"/>
      <c r="G124" s="52"/>
      <c r="H124" s="52"/>
      <c r="I124" s="52"/>
    </row>
    <row r="125" spans="1:9" ht="16.5" customHeight="1">
      <c r="A125" s="67">
        <f>+A124+1</f>
        <v>2</v>
      </c>
      <c r="B125" s="146"/>
      <c r="C125" s="146"/>
      <c r="D125" s="146"/>
      <c r="E125" s="52"/>
      <c r="F125" s="52"/>
      <c r="G125" s="52"/>
      <c r="H125" s="52"/>
      <c r="I125" s="52"/>
    </row>
    <row r="126" spans="1:9" ht="16.5" customHeight="1">
      <c r="A126" s="67">
        <f t="shared" ref="A126" si="32">+A125+1</f>
        <v>3</v>
      </c>
      <c r="B126" s="146"/>
      <c r="C126" s="146"/>
      <c r="D126" s="146"/>
      <c r="E126" s="52"/>
      <c r="F126" s="52"/>
      <c r="G126" s="52"/>
      <c r="H126" s="52"/>
      <c r="I126" s="52"/>
    </row>
    <row r="127" spans="1:9" ht="20.399999999999999">
      <c r="A127" s="51"/>
      <c r="B127" s="335" t="s">
        <v>51</v>
      </c>
      <c r="C127" s="335"/>
      <c r="D127" s="335"/>
      <c r="E127" s="52"/>
      <c r="F127" s="52"/>
      <c r="G127" s="52"/>
      <c r="H127" s="52"/>
      <c r="I127" s="52"/>
    </row>
    <row r="128" spans="1:9" ht="23.4">
      <c r="A128" s="64" t="s">
        <v>21</v>
      </c>
      <c r="B128" s="64" t="s">
        <v>67</v>
      </c>
      <c r="C128" s="64" t="s">
        <v>64</v>
      </c>
      <c r="D128" s="64" t="s">
        <v>52</v>
      </c>
      <c r="E128" s="149" t="s">
        <v>239</v>
      </c>
      <c r="F128" s="52"/>
      <c r="G128" s="52"/>
      <c r="H128" s="52"/>
      <c r="I128" s="52"/>
    </row>
    <row r="129" spans="1:9">
      <c r="A129" s="67">
        <v>1</v>
      </c>
      <c r="B129" s="147"/>
      <c r="C129" s="148"/>
      <c r="D129" s="146"/>
      <c r="E129" s="52"/>
      <c r="F129" s="52"/>
      <c r="G129" s="52"/>
      <c r="H129" s="52"/>
      <c r="I129" s="52"/>
    </row>
    <row r="130" spans="1:9">
      <c r="A130" s="67">
        <f>+A129+1</f>
        <v>2</v>
      </c>
      <c r="B130" s="147"/>
      <c r="C130" s="148"/>
      <c r="D130" s="146"/>
      <c r="E130" s="52"/>
      <c r="F130" s="52"/>
      <c r="G130" s="52"/>
      <c r="H130" s="52"/>
      <c r="I130" s="52"/>
    </row>
    <row r="131" spans="1:9" ht="16.5" customHeight="1">
      <c r="A131" s="67">
        <f t="shared" ref="A131" si="33">+A130+1</f>
        <v>3</v>
      </c>
      <c r="B131" s="145" t="s">
        <v>115</v>
      </c>
      <c r="C131" s="145" t="s">
        <v>115</v>
      </c>
      <c r="D131" s="145" t="s">
        <v>115</v>
      </c>
      <c r="E131" s="52"/>
      <c r="F131" s="52"/>
      <c r="G131" s="52"/>
      <c r="H131" s="52"/>
      <c r="I131" s="52"/>
    </row>
    <row r="132" spans="1:9">
      <c r="A132" s="51"/>
      <c r="B132" s="51"/>
      <c r="C132" s="51"/>
      <c r="D132" s="51"/>
      <c r="E132" s="52"/>
      <c r="F132" s="52"/>
      <c r="G132" s="52"/>
      <c r="H132" s="52"/>
      <c r="I132" s="52"/>
    </row>
    <row r="133" spans="1:9" ht="19.2">
      <c r="A133" s="52"/>
      <c r="B133" s="346" t="s">
        <v>144</v>
      </c>
      <c r="C133" s="346"/>
      <c r="D133" s="95" t="s">
        <v>171</v>
      </c>
      <c r="E133" s="94"/>
      <c r="F133" s="94"/>
      <c r="G133" s="94"/>
      <c r="H133" s="94"/>
      <c r="I133" s="94"/>
    </row>
    <row r="134" spans="1:9" ht="26.4">
      <c r="A134" s="64" t="s">
        <v>21</v>
      </c>
      <c r="B134" s="64" t="s">
        <v>54</v>
      </c>
      <c r="C134" s="72" t="s">
        <v>59</v>
      </c>
      <c r="D134" s="64" t="str">
        <f>+B134</f>
        <v>Periodo</v>
      </c>
      <c r="E134" s="72" t="s">
        <v>172</v>
      </c>
      <c r="F134" s="72" t="s">
        <v>173</v>
      </c>
      <c r="G134" s="72" t="s">
        <v>174</v>
      </c>
      <c r="H134" s="72" t="s">
        <v>175</v>
      </c>
      <c r="I134" s="72" t="s">
        <v>176</v>
      </c>
    </row>
    <row r="135" spans="1:9">
      <c r="A135" s="67">
        <v>1</v>
      </c>
      <c r="B135" s="75">
        <v>2019</v>
      </c>
      <c r="C135" s="73">
        <v>1.26</v>
      </c>
      <c r="D135" s="81">
        <f>+B135</f>
        <v>2019</v>
      </c>
      <c r="E135" s="73">
        <v>1.43</v>
      </c>
      <c r="F135" s="73">
        <v>1.65</v>
      </c>
      <c r="G135" s="73">
        <v>1.07</v>
      </c>
      <c r="H135" s="73">
        <v>1.24</v>
      </c>
      <c r="I135" s="80">
        <v>0</v>
      </c>
    </row>
    <row r="136" spans="1:9">
      <c r="A136" s="67">
        <f>+A135+1</f>
        <v>2</v>
      </c>
      <c r="B136" s="75">
        <v>2020</v>
      </c>
      <c r="C136" s="73">
        <v>1.74</v>
      </c>
      <c r="D136" s="81">
        <f t="shared" ref="D136:D138" si="34">+B136</f>
        <v>2020</v>
      </c>
      <c r="E136" s="73">
        <v>2.46</v>
      </c>
      <c r="F136" s="73">
        <v>2.23</v>
      </c>
      <c r="G136" s="73">
        <v>1.04</v>
      </c>
      <c r="H136" s="80">
        <v>1.4</v>
      </c>
      <c r="I136" s="73">
        <v>1.25</v>
      </c>
    </row>
    <row r="137" spans="1:9">
      <c r="A137" s="67">
        <f t="shared" ref="A137:A138" si="35">+A136+1</f>
        <v>3</v>
      </c>
      <c r="B137" s="75">
        <v>2021</v>
      </c>
      <c r="C137" s="73">
        <v>1.46</v>
      </c>
      <c r="D137" s="81">
        <f t="shared" si="34"/>
        <v>2021</v>
      </c>
      <c r="E137" s="73">
        <v>2.29</v>
      </c>
      <c r="F137" s="73">
        <v>2.0499999999999998</v>
      </c>
      <c r="G137" s="73">
        <v>0.72</v>
      </c>
      <c r="H137" s="73">
        <v>1.18</v>
      </c>
      <c r="I137" s="73">
        <v>0.17</v>
      </c>
    </row>
    <row r="138" spans="1:9">
      <c r="A138" s="67">
        <f t="shared" si="35"/>
        <v>4</v>
      </c>
      <c r="B138" s="75">
        <v>2022</v>
      </c>
      <c r="C138" s="73">
        <v>1.53</v>
      </c>
      <c r="D138" s="81">
        <f t="shared" si="34"/>
        <v>2022</v>
      </c>
      <c r="E138" s="73">
        <v>2.48</v>
      </c>
      <c r="F138" s="73">
        <v>1.89</v>
      </c>
      <c r="G138" s="73">
        <v>0.77</v>
      </c>
      <c r="H138" s="73">
        <v>1.47</v>
      </c>
      <c r="I138" s="73">
        <v>0.56999999999999995</v>
      </c>
    </row>
    <row r="139" spans="1:9">
      <c r="A139" s="52"/>
      <c r="B139" s="52"/>
      <c r="C139" s="52"/>
      <c r="D139" s="52"/>
      <c r="E139" s="52"/>
      <c r="F139" s="52"/>
      <c r="G139" s="52"/>
      <c r="H139" s="51"/>
      <c r="I139" s="51"/>
    </row>
    <row r="140" spans="1:9" ht="15">
      <c r="A140" s="52"/>
      <c r="B140" s="327" t="s">
        <v>145</v>
      </c>
      <c r="C140" s="327"/>
      <c r="D140" s="52"/>
      <c r="E140" s="52"/>
      <c r="F140" s="52"/>
      <c r="G140" s="52"/>
      <c r="H140" s="52"/>
      <c r="I140" s="52"/>
    </row>
    <row r="141" spans="1:9">
      <c r="A141" s="52"/>
      <c r="B141" s="59" t="s">
        <v>68</v>
      </c>
      <c r="C141" s="52"/>
      <c r="D141" s="52"/>
      <c r="E141" s="52"/>
      <c r="F141" s="52"/>
      <c r="G141" s="52"/>
      <c r="H141" s="52"/>
      <c r="I141" s="52"/>
    </row>
    <row r="142" spans="1:9" ht="75">
      <c r="A142" s="55">
        <v>1</v>
      </c>
      <c r="B142" s="53" t="s">
        <v>210</v>
      </c>
      <c r="C142" s="53"/>
      <c r="D142" s="52"/>
      <c r="E142" s="52"/>
      <c r="F142" s="52"/>
      <c r="G142" s="52"/>
      <c r="H142" s="52"/>
      <c r="I142" s="52"/>
    </row>
    <row r="143" spans="1:9" ht="15">
      <c r="A143" s="55">
        <f>+A142+1</f>
        <v>2</v>
      </c>
      <c r="B143" s="53"/>
      <c r="C143" s="53"/>
      <c r="D143" s="52"/>
      <c r="E143" s="52"/>
      <c r="F143" s="52"/>
      <c r="G143" s="52"/>
      <c r="H143" s="52"/>
      <c r="I143" s="52"/>
    </row>
    <row r="144" spans="1:9" ht="15">
      <c r="A144" s="55">
        <f t="shared" ref="A144:A145" si="36">+A143+1</f>
        <v>3</v>
      </c>
      <c r="B144" s="53"/>
      <c r="C144" s="53"/>
      <c r="D144" s="52"/>
      <c r="E144" s="52"/>
      <c r="F144" s="52"/>
      <c r="G144" s="52"/>
      <c r="H144" s="52"/>
      <c r="I144" s="52"/>
    </row>
    <row r="145" spans="1:9" ht="15">
      <c r="A145" s="55">
        <f t="shared" si="36"/>
        <v>4</v>
      </c>
      <c r="B145" s="53"/>
      <c r="C145" s="53"/>
      <c r="D145" s="52"/>
      <c r="E145" s="52"/>
      <c r="F145" s="52"/>
      <c r="G145" s="52"/>
      <c r="H145" s="52"/>
      <c r="I145" s="52"/>
    </row>
    <row r="146" spans="1:9">
      <c r="A146" s="52"/>
      <c r="B146" s="52"/>
      <c r="C146" s="52"/>
      <c r="D146" s="52"/>
      <c r="E146" s="52"/>
      <c r="F146" s="52"/>
      <c r="G146" s="52"/>
      <c r="H146" s="52"/>
      <c r="I146" s="52"/>
    </row>
    <row r="147" spans="1:9">
      <c r="A147" s="52"/>
      <c r="B147" s="52"/>
      <c r="C147" s="52"/>
      <c r="D147" s="52"/>
      <c r="E147" s="52"/>
      <c r="F147" s="52"/>
      <c r="G147" s="52"/>
      <c r="H147" s="52"/>
      <c r="I147" s="52"/>
    </row>
    <row r="148" spans="1:9">
      <c r="A148" s="52"/>
      <c r="B148" s="52"/>
      <c r="C148" s="52"/>
      <c r="D148" s="52"/>
      <c r="E148" s="52"/>
      <c r="F148" s="52"/>
      <c r="G148" s="52"/>
      <c r="H148" s="52"/>
      <c r="I148" s="52"/>
    </row>
    <row r="149" spans="1:9">
      <c r="A149" s="52"/>
      <c r="B149" s="52"/>
      <c r="C149" s="52"/>
      <c r="D149" s="52"/>
      <c r="E149" s="52"/>
      <c r="F149" s="52"/>
      <c r="G149" s="52"/>
      <c r="H149" s="52"/>
      <c r="I149" s="52"/>
    </row>
    <row r="150" spans="1:9">
      <c r="A150" s="52"/>
      <c r="B150" s="52"/>
      <c r="C150" s="52"/>
      <c r="D150" s="52"/>
      <c r="E150" s="52"/>
      <c r="F150" s="52"/>
      <c r="G150" s="52"/>
      <c r="H150" s="52"/>
      <c r="I150" s="52"/>
    </row>
    <row r="151" spans="1:9">
      <c r="A151" s="52"/>
      <c r="B151" s="52"/>
      <c r="C151" s="52"/>
      <c r="D151" s="52"/>
      <c r="E151" s="52"/>
      <c r="F151" s="52"/>
      <c r="G151" s="52"/>
      <c r="H151" s="52"/>
      <c r="I151" s="52"/>
    </row>
    <row r="152" spans="1:9">
      <c r="A152" s="52"/>
      <c r="B152" s="52"/>
      <c r="C152" s="52"/>
      <c r="D152" s="52"/>
      <c r="E152" s="52"/>
      <c r="F152" s="52"/>
      <c r="G152" s="52"/>
      <c r="H152" s="52"/>
      <c r="I152" s="52"/>
    </row>
  </sheetData>
  <mergeCells count="21">
    <mergeCell ref="B70:D70"/>
    <mergeCell ref="D24:F24"/>
    <mergeCell ref="B39:H39"/>
    <mergeCell ref="B85:F85"/>
    <mergeCell ref="B133:C133"/>
    <mergeCell ref="B3:C3"/>
    <mergeCell ref="B7:D7"/>
    <mergeCell ref="B18:E18"/>
    <mergeCell ref="B45:G45"/>
    <mergeCell ref="B59:G59"/>
    <mergeCell ref="B140:C140"/>
    <mergeCell ref="B79:D79"/>
    <mergeCell ref="B109:D109"/>
    <mergeCell ref="B111:D111"/>
    <mergeCell ref="B91:C91"/>
    <mergeCell ref="B97:E97"/>
    <mergeCell ref="B103:E103"/>
    <mergeCell ref="B115:D115"/>
    <mergeCell ref="B119:D119"/>
    <mergeCell ref="B123:D123"/>
    <mergeCell ref="B127:D127"/>
  </mergeCells>
  <dataValidations disablePrompts="1" count="1">
    <dataValidation type="list" allowBlank="1" showInputMessage="1" showErrorMessage="1" sqref="F47:F56" xr:uid="{00000000-0002-0000-0100-000000000000}">
      <formula1>$G$47:$G$48</formula1>
    </dataValidation>
  </dataValidations>
  <hyperlinks>
    <hyperlink ref="I41" r:id="rId1" xr:uid="{00000000-0004-0000-0100-000000000000}"/>
    <hyperlink ref="B47" r:id="rId2" display="https://www.contrataciones.gov.py/licitaciones/adjudicacion/1eefe63d-ed80-6ad2-99a6-910720bd4184/resumen-adjudicacion.html" xr:uid="{00000000-0004-0000-0100-000001000000}"/>
    <hyperlink ref="B48" r:id="rId3" display="https://www.contrataciones.gov.py/licitaciones/convocatoria/1ef323cc-eb20-69ca-9400-8fab235463de.html" xr:uid="{00000000-0004-0000-0100-000002000000}"/>
  </hyperlinks>
  <pageMargins left="0.39370078740157483" right="0.11811023622047245" top="0.59055118110236227" bottom="0.39370078740157483" header="0.31496062992125984" footer="0.31496062992125984"/>
  <pageSetup paperSize="14" scale="70"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B1:H30"/>
  <sheetViews>
    <sheetView zoomScale="80" zoomScaleNormal="80" workbookViewId="0">
      <selection activeCell="B13" sqref="B13"/>
    </sheetView>
  </sheetViews>
  <sheetFormatPr baseColWidth="10" defaultRowHeight="14.4"/>
  <cols>
    <col min="1" max="1" width="12.21875" customWidth="1"/>
    <col min="2" max="2" width="13.44140625" customWidth="1"/>
    <col min="3" max="3" width="48.5546875" customWidth="1"/>
    <col min="4" max="4" width="21.44140625" customWidth="1"/>
    <col min="5" max="5" width="17.5546875" bestFit="1" customWidth="1"/>
    <col min="6" max="6" width="32.5546875" bestFit="1" customWidth="1"/>
    <col min="7" max="7" width="46.44140625" customWidth="1"/>
    <col min="8" max="8" width="25.5546875" customWidth="1"/>
  </cols>
  <sheetData>
    <row r="1" spans="2:7" ht="18">
      <c r="B1" s="116" t="s">
        <v>267</v>
      </c>
    </row>
    <row r="3" spans="2:7" ht="18">
      <c r="B3" s="116" t="s">
        <v>268</v>
      </c>
    </row>
    <row r="5" spans="2:7" ht="28.8">
      <c r="B5" s="104" t="s">
        <v>29</v>
      </c>
      <c r="C5" s="104" t="s">
        <v>30</v>
      </c>
      <c r="D5" s="104" t="s">
        <v>31</v>
      </c>
      <c r="E5" s="104" t="s">
        <v>32</v>
      </c>
      <c r="F5" s="104" t="s">
        <v>33</v>
      </c>
      <c r="G5" s="109" t="s">
        <v>34</v>
      </c>
    </row>
    <row r="6" spans="2:7">
      <c r="B6" s="109"/>
      <c r="C6" s="110"/>
      <c r="D6" s="111"/>
      <c r="E6" s="111"/>
      <c r="F6" s="112"/>
      <c r="G6" s="173"/>
    </row>
    <row r="7" spans="2:7">
      <c r="B7" s="109"/>
      <c r="C7" s="110"/>
      <c r="D7" s="111"/>
      <c r="E7" s="111"/>
      <c r="F7" s="112"/>
      <c r="G7" s="173"/>
    </row>
    <row r="8" spans="2:7">
      <c r="B8" s="109"/>
      <c r="C8" s="110"/>
      <c r="D8" s="111"/>
      <c r="E8" s="111"/>
      <c r="F8" s="112"/>
      <c r="G8" s="173"/>
    </row>
    <row r="9" spans="2:7">
      <c r="B9" s="174"/>
      <c r="C9" s="175"/>
      <c r="D9" s="176"/>
      <c r="E9" s="176"/>
      <c r="F9" s="177"/>
    </row>
    <row r="10" spans="2:7" ht="18">
      <c r="B10" s="116" t="s">
        <v>269</v>
      </c>
    </row>
    <row r="12" spans="2:7" ht="28.8">
      <c r="B12" s="104" t="s">
        <v>29</v>
      </c>
      <c r="C12" s="104" t="s">
        <v>30</v>
      </c>
      <c r="D12" s="104" t="s">
        <v>31</v>
      </c>
      <c r="E12" s="104" t="s">
        <v>32</v>
      </c>
      <c r="F12" s="104" t="s">
        <v>33</v>
      </c>
      <c r="G12" s="109" t="s">
        <v>34</v>
      </c>
    </row>
    <row r="13" spans="2:7">
      <c r="B13" s="109"/>
      <c r="C13" s="110"/>
      <c r="D13" s="111"/>
      <c r="E13" s="111"/>
      <c r="F13" s="112"/>
      <c r="G13" s="173"/>
    </row>
    <row r="14" spans="2:7">
      <c r="B14" s="109"/>
      <c r="C14" s="110"/>
      <c r="D14" s="111"/>
      <c r="E14" s="111"/>
      <c r="F14" s="112"/>
      <c r="G14" s="173"/>
    </row>
    <row r="15" spans="2:7">
      <c r="B15" s="109"/>
      <c r="C15" s="110"/>
      <c r="D15" s="111"/>
      <c r="E15" s="111"/>
      <c r="F15" s="112"/>
      <c r="G15" s="173"/>
    </row>
    <row r="17" spans="2:8" ht="18">
      <c r="B17" s="116" t="s">
        <v>270</v>
      </c>
    </row>
    <row r="19" spans="2:8" ht="28.8">
      <c r="B19" s="104" t="s">
        <v>29</v>
      </c>
      <c r="C19" s="104" t="s">
        <v>30</v>
      </c>
      <c r="D19" s="104" t="s">
        <v>31</v>
      </c>
      <c r="E19" s="104" t="s">
        <v>32</v>
      </c>
      <c r="F19" s="104" t="s">
        <v>33</v>
      </c>
      <c r="G19" s="109" t="s">
        <v>34</v>
      </c>
    </row>
    <row r="20" spans="2:8" ht="43.8" thickBot="1">
      <c r="B20" s="210">
        <v>440608</v>
      </c>
      <c r="C20" s="211" t="s">
        <v>250</v>
      </c>
      <c r="D20" s="207" t="s">
        <v>262</v>
      </c>
      <c r="E20" s="111" t="s">
        <v>263</v>
      </c>
      <c r="F20" s="111" t="s">
        <v>223</v>
      </c>
      <c r="G20" s="206" t="s">
        <v>264</v>
      </c>
    </row>
    <row r="21" spans="2:8" ht="43.8" thickBot="1">
      <c r="B21" s="210">
        <v>443881</v>
      </c>
      <c r="C21" s="211" t="s">
        <v>225</v>
      </c>
      <c r="D21" s="207" t="s">
        <v>224</v>
      </c>
      <c r="E21" s="111" t="s">
        <v>224</v>
      </c>
      <c r="F21" s="111" t="s">
        <v>265</v>
      </c>
      <c r="G21" s="206" t="s">
        <v>266</v>
      </c>
    </row>
    <row r="22" spans="2:8">
      <c r="B22" s="208"/>
      <c r="C22" s="209"/>
      <c r="D22" s="111"/>
      <c r="E22" s="111"/>
      <c r="F22" s="112"/>
      <c r="G22" s="173"/>
    </row>
    <row r="24" spans="2:8" ht="18">
      <c r="B24" s="116" t="s">
        <v>271</v>
      </c>
    </row>
    <row r="25" spans="2:8">
      <c r="B25" s="186"/>
    </row>
    <row r="26" spans="2:8" ht="31.8" thickBot="1">
      <c r="B26" s="198" t="s">
        <v>29</v>
      </c>
      <c r="C26" s="199" t="s">
        <v>30</v>
      </c>
      <c r="D26" s="199" t="s">
        <v>65</v>
      </c>
      <c r="E26" s="199" t="s">
        <v>31</v>
      </c>
      <c r="F26" s="199" t="s">
        <v>32</v>
      </c>
      <c r="G26" s="199" t="s">
        <v>33</v>
      </c>
      <c r="H26" s="199" t="s">
        <v>34</v>
      </c>
    </row>
    <row r="27" spans="2:8" ht="87" thickBot="1">
      <c r="B27" s="200">
        <v>440608</v>
      </c>
      <c r="C27" s="202" t="s">
        <v>250</v>
      </c>
      <c r="D27" s="203">
        <v>45433</v>
      </c>
      <c r="E27" s="204" t="s">
        <v>262</v>
      </c>
      <c r="F27" s="201" t="s">
        <v>263</v>
      </c>
      <c r="G27" s="205" t="s">
        <v>223</v>
      </c>
      <c r="H27" s="202" t="s">
        <v>264</v>
      </c>
    </row>
    <row r="28" spans="2:8" ht="58.2" thickBot="1">
      <c r="B28" s="200">
        <v>443881</v>
      </c>
      <c r="C28" s="202" t="s">
        <v>225</v>
      </c>
      <c r="D28" s="205" t="s">
        <v>224</v>
      </c>
      <c r="E28" s="205" t="s">
        <v>224</v>
      </c>
      <c r="F28" s="205" t="s">
        <v>224</v>
      </c>
      <c r="G28" s="205" t="s">
        <v>265</v>
      </c>
      <c r="H28" s="202" t="s">
        <v>266</v>
      </c>
    </row>
    <row r="30" spans="2:8">
      <c r="B30" s="128" t="s">
        <v>238</v>
      </c>
    </row>
  </sheetData>
  <hyperlinks>
    <hyperlink ref="C27" r:id="rId1" display="https://www.contrataciones.gov.py/licitaciones/adjudicacion/1eefe63d-ed80-6ad2-99a6-910720bd4184/resumen-adjudicacion.html" xr:uid="{00000000-0004-0000-0200-000000000000}"/>
    <hyperlink ref="H27" r:id="rId2" xr:uid="{00000000-0004-0000-0200-000001000000}"/>
    <hyperlink ref="C28" r:id="rId3" display="https://www.contrataciones.gov.py/licitaciones/convocatoria/1ef323cc-eb20-69ca-9400-8fab235463de.html" xr:uid="{00000000-0004-0000-0200-000002000000}"/>
    <hyperlink ref="H28" r:id="rId4" xr:uid="{00000000-0004-0000-0200-000003000000}"/>
    <hyperlink ref="C20" r:id="rId5" display="https://www.contrataciones.gov.py/licitaciones/adjudicacion/1eefe63d-ed80-6ad2-99a6-910720bd4184/resumen-adjudicacion.html" xr:uid="{00000000-0004-0000-0200-000004000000}"/>
    <hyperlink ref="C21" r:id="rId6" display="https://www.contrataciones.gov.py/licitaciones/convocatoria/1ef323cc-eb20-69ca-9400-8fab235463de.html" xr:uid="{00000000-0004-0000-0200-000005000000}"/>
    <hyperlink ref="G20" r:id="rId7" xr:uid="{00000000-0004-0000-0200-000006000000}"/>
    <hyperlink ref="G21" r:id="rId8" xr:uid="{00000000-0004-0000-0200-000007000000}"/>
  </hyperlinks>
  <pageMargins left="0.7" right="0.7" top="0.75" bottom="0.75" header="0.3" footer="0.3"/>
  <pageSetup orientation="portrait"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A1:J16"/>
  <sheetViews>
    <sheetView zoomScaleNormal="100" workbookViewId="0">
      <selection activeCell="A3" sqref="A3:A6"/>
    </sheetView>
  </sheetViews>
  <sheetFormatPr baseColWidth="10" defaultRowHeight="14.4"/>
  <cols>
    <col min="1" max="1" width="11.44140625" style="82"/>
    <col min="2" max="2" width="24.44140625" style="82" customWidth="1"/>
    <col min="3" max="3" width="44.5546875" style="82" bestFit="1" customWidth="1"/>
    <col min="4" max="4" width="6.44140625" style="82" bestFit="1" customWidth="1"/>
    <col min="5" max="5" width="11.44140625" style="82"/>
    <col min="6" max="6" width="22.44140625" style="82" bestFit="1" customWidth="1"/>
    <col min="7" max="7" width="19.77734375" style="82" bestFit="1" customWidth="1"/>
    <col min="8" max="8" width="27.5546875" style="82" customWidth="1"/>
    <col min="9" max="10" width="11.44140625" style="82"/>
  </cols>
  <sheetData>
    <row r="1" spans="1:10" ht="23.4">
      <c r="A1" s="185" t="s">
        <v>272</v>
      </c>
    </row>
    <row r="3" spans="1:10" ht="18">
      <c r="A3" s="117" t="s">
        <v>270</v>
      </c>
    </row>
    <row r="4" spans="1:10" ht="18">
      <c r="A4" s="212"/>
    </row>
    <row r="5" spans="1:10" ht="18">
      <c r="A5" s="212"/>
    </row>
    <row r="6" spans="1:10" ht="18">
      <c r="A6" s="117" t="s">
        <v>273</v>
      </c>
    </row>
    <row r="8" spans="1:10">
      <c r="A8" s="186" t="s">
        <v>191</v>
      </c>
      <c r="B8" s="52"/>
      <c r="C8" s="52"/>
      <c r="D8" s="52"/>
      <c r="E8" s="52"/>
      <c r="F8" s="52"/>
      <c r="G8" s="52"/>
      <c r="H8" s="52"/>
      <c r="I8"/>
      <c r="J8"/>
    </row>
    <row r="9" spans="1:10" ht="27.6">
      <c r="A9" s="134" t="s">
        <v>21</v>
      </c>
      <c r="B9" s="134" t="s">
        <v>22</v>
      </c>
      <c r="C9" s="134" t="s">
        <v>23</v>
      </c>
      <c r="D9" s="134" t="s">
        <v>24</v>
      </c>
      <c r="E9" s="135" t="s">
        <v>25</v>
      </c>
      <c r="F9" s="134" t="s">
        <v>192</v>
      </c>
      <c r="G9" s="135" t="s">
        <v>26</v>
      </c>
      <c r="H9" s="134" t="s">
        <v>193</v>
      </c>
      <c r="I9"/>
      <c r="J9"/>
    </row>
    <row r="10" spans="1:10" ht="28.8">
      <c r="A10" s="134">
        <v>1</v>
      </c>
      <c r="B10" s="136" t="s">
        <v>194</v>
      </c>
      <c r="C10" s="136" t="s">
        <v>195</v>
      </c>
      <c r="D10" s="137">
        <v>1</v>
      </c>
      <c r="E10" s="137">
        <v>1</v>
      </c>
      <c r="F10" s="180">
        <v>77079809748</v>
      </c>
      <c r="G10" s="187">
        <v>6.1899999999999997E-2</v>
      </c>
      <c r="H10" s="181" t="s">
        <v>196</v>
      </c>
      <c r="I10"/>
      <c r="J10"/>
    </row>
    <row r="11" spans="1:10" ht="28.8">
      <c r="A11" s="134">
        <v>2</v>
      </c>
      <c r="B11" s="136" t="s">
        <v>186</v>
      </c>
      <c r="C11" s="136" t="s">
        <v>116</v>
      </c>
      <c r="D11" s="138">
        <v>30000</v>
      </c>
      <c r="E11" s="138">
        <v>6505</v>
      </c>
      <c r="F11" s="182">
        <v>326340142456</v>
      </c>
      <c r="G11" s="187">
        <v>0.20619999999999999</v>
      </c>
      <c r="H11" s="183" t="s">
        <v>196</v>
      </c>
      <c r="I11"/>
      <c r="J11"/>
    </row>
    <row r="12" spans="1:10" ht="43.5" customHeight="1">
      <c r="A12" s="134">
        <v>3</v>
      </c>
      <c r="B12" s="136" t="s">
        <v>197</v>
      </c>
      <c r="C12" s="136" t="s">
        <v>116</v>
      </c>
      <c r="D12" s="138">
        <v>18000</v>
      </c>
      <c r="E12" s="138">
        <v>1998</v>
      </c>
      <c r="F12" s="182">
        <v>740140000000</v>
      </c>
      <c r="G12" s="187">
        <v>0.14899999999999999</v>
      </c>
      <c r="H12" s="183" t="s">
        <v>196</v>
      </c>
      <c r="I12"/>
      <c r="J12"/>
    </row>
    <row r="14" spans="1:10">
      <c r="A14" s="186" t="s">
        <v>199</v>
      </c>
      <c r="B14"/>
      <c r="C14"/>
      <c r="D14"/>
      <c r="E14"/>
      <c r="F14"/>
      <c r="G14"/>
      <c r="H14"/>
    </row>
    <row r="15" spans="1:10" ht="28.8">
      <c r="A15" s="173" t="s">
        <v>21</v>
      </c>
      <c r="B15" s="173" t="s">
        <v>22</v>
      </c>
      <c r="C15" s="173" t="s">
        <v>23</v>
      </c>
      <c r="D15" s="173" t="s">
        <v>24</v>
      </c>
      <c r="E15" s="173" t="s">
        <v>25</v>
      </c>
      <c r="F15" s="173" t="s">
        <v>26</v>
      </c>
      <c r="G15" s="104" t="s">
        <v>27</v>
      </c>
      <c r="H15" s="104" t="s">
        <v>28</v>
      </c>
    </row>
    <row r="16" spans="1:10" ht="72">
      <c r="A16" s="109">
        <v>1</v>
      </c>
      <c r="B16" s="84" t="s">
        <v>186</v>
      </c>
      <c r="C16" s="84" t="s">
        <v>116</v>
      </c>
      <c r="D16" s="138">
        <v>30000</v>
      </c>
      <c r="E16" s="138">
        <v>6505</v>
      </c>
      <c r="F16" s="83">
        <v>0.20619999999999999</v>
      </c>
      <c r="G16" s="184" t="s">
        <v>200</v>
      </c>
      <c r="H16" s="183" t="s">
        <v>196</v>
      </c>
    </row>
  </sheetData>
  <hyperlinks>
    <hyperlink ref="H10" r:id="rId1" xr:uid="{00000000-0004-0000-03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MATRIZ RCC_1er Trim.26</vt:lpstr>
      <vt:lpstr>Auxiliar</vt:lpstr>
      <vt:lpstr>UOC</vt:lpstr>
      <vt:lpstr>DFIN</vt:lpstr>
      <vt:lpstr>'MATRIZ RCC_1er Trim.26'!Área_de_impresión</vt:lpstr>
      <vt:lpstr>'MATRIZ RCC_1er Trim.26'!Títulos_a_imprimir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Amarilla</dc:creator>
  <cp:lastModifiedBy>Juan Carlos Vazquez Martinez</cp:lastModifiedBy>
  <cp:lastPrinted>2026-02-24T20:00:47Z</cp:lastPrinted>
  <dcterms:created xsi:type="dcterms:W3CDTF">2020-06-23T19:35:00Z</dcterms:created>
  <dcterms:modified xsi:type="dcterms:W3CDTF">2026-04-23T16:48:53Z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